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activeTab="3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Лист1" sheetId="6" r:id="rId5"/>
  </sheets>
  <calcPr calcId="145621" refMode="R1C1"/>
</workbook>
</file>

<file path=xl/calcChain.xml><?xml version="1.0" encoding="utf-8"?>
<calcChain xmlns="http://schemas.openxmlformats.org/spreadsheetml/2006/main">
  <c r="I9" i="2" l="1"/>
  <c r="H9" i="2"/>
  <c r="E12" i="3"/>
  <c r="D12" i="3"/>
  <c r="D13" i="3"/>
  <c r="F7" i="3"/>
  <c r="E5" i="3"/>
  <c r="E13" i="3" s="1"/>
  <c r="D5" i="3"/>
  <c r="G9" i="2"/>
  <c r="G10" i="2" s="1"/>
  <c r="H4" i="4" l="1"/>
  <c r="J4" i="4" s="1"/>
  <c r="I4" i="4"/>
  <c r="H10" i="2"/>
  <c r="I10" i="2"/>
  <c r="F4" i="3" l="1"/>
  <c r="F5" i="3" s="1"/>
  <c r="A4" i="3"/>
  <c r="J5" i="2"/>
  <c r="A1" i="2" l="1"/>
  <c r="J8" i="2"/>
  <c r="J9" i="2" s="1"/>
  <c r="J10" i="2" l="1"/>
  <c r="F8" i="3"/>
  <c r="F12" i="3" s="1"/>
  <c r="F13" i="3" s="1"/>
  <c r="A1" i="3" l="1"/>
</calcChain>
</file>

<file path=xl/sharedStrings.xml><?xml version="1.0" encoding="utf-8"?>
<sst xmlns="http://schemas.openxmlformats.org/spreadsheetml/2006/main" count="92" uniqueCount="66">
  <si>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</si>
  <si>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</si>
  <si>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</si>
  <si>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</si>
  <si>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</si>
  <si>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</si>
  <si>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</si>
  <si>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</si>
  <si>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</si>
  <si>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</si>
  <si>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</si>
  <si>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</si>
  <si>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</si>
  <si>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</si>
  <si>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</si>
  <si>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</si>
  <si>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</si>
  <si>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</si>
  <si>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</si>
  <si>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</si>
  <si>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Нет</t>
  </si>
  <si>
    <t>ИТОГО</t>
  </si>
  <si>
    <t>Земля</t>
  </si>
  <si>
    <t>Инвентарный номер</t>
  </si>
  <si>
    <t>инвентарный номер</t>
  </si>
  <si>
    <t>Тип</t>
  </si>
  <si>
    <t>здание</t>
  </si>
  <si>
    <t>кадастровый номер муниципального недвижимого имущества или условный номер</t>
  </si>
  <si>
    <t>кв.м.</t>
  </si>
  <si>
    <t>Здание администрации</t>
  </si>
  <si>
    <t>ИТОГО ПО Разделу 1:</t>
  </si>
  <si>
    <t>кол-во объектов</t>
  </si>
  <si>
    <t>Вего по разделу 2</t>
  </si>
  <si>
    <t>Дмитриевская сельская администрация</t>
  </si>
  <si>
    <t>с. Дмитриевка ул. Морозова23</t>
  </si>
  <si>
    <t>010.2.0004</t>
  </si>
  <si>
    <t>010.2.0002</t>
  </si>
  <si>
    <t>Здание библиотеки</t>
  </si>
  <si>
    <t xml:space="preserve">Утвержден  Главой Дмитриевского сельского </t>
  </si>
  <si>
    <t>011.5.0001</t>
  </si>
  <si>
    <t>010.2.000,</t>
  </si>
  <si>
    <t>Здание ДК</t>
  </si>
  <si>
    <t>010.2.0001</t>
  </si>
  <si>
    <t>здание сдк</t>
  </si>
  <si>
    <t xml:space="preserve">Автомобиль </t>
  </si>
  <si>
    <t>011.5.0002-14(зил-1)</t>
  </si>
  <si>
    <t>Автомобиль ЗИЛ-131</t>
  </si>
  <si>
    <t>010.5.0003</t>
  </si>
  <si>
    <t>Трактор</t>
  </si>
  <si>
    <t>Республика Алтай, Турочакский район, с. Дмитриевка, ул. Морозова 23</t>
  </si>
  <si>
    <t>1060407000037</t>
  </si>
  <si>
    <t>010.4.0003</t>
  </si>
  <si>
    <t>акустическая система</t>
  </si>
  <si>
    <t>среднесписочная численность работников</t>
  </si>
  <si>
    <t xml:space="preserve">Реестр объектов муниципальной собственности муниципального образования "Дмитриевское сельское поселение" </t>
  </si>
  <si>
    <t>с. Дмитриевка ул. Морозова27</t>
  </si>
  <si>
    <t>с. Дмитриевка ул. Морозова 41</t>
  </si>
  <si>
    <t>с. Удаловка ул. Береговая 14</t>
  </si>
  <si>
    <t>04:03:020302:266</t>
  </si>
  <si>
    <t>06.08.2021г.</t>
  </si>
  <si>
    <t>04:03:020302:771</t>
  </si>
  <si>
    <t>264.1</t>
  </si>
  <si>
    <t>03.02.2022г.</t>
  </si>
  <si>
    <t>04:03:020301:701</t>
  </si>
  <si>
    <t>03.02.2022 г.</t>
  </si>
  <si>
    <t>Свидетельство Серия 04 № 000368632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</si>
</sst>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/>
  </cellStyleXfs>
  <cellXfs count="1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right" vertical="center" wrapText="1"/>
    </xf>
    <xf numFmtId="4" fontId="3" fillId="8" borderId="0" xfId="0" applyNumberFormat="1" applyFont="1" applyFill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" fontId="5" fillId="9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wrapText="1"/>
    </xf>
    <xf numFmtId="4" fontId="7" fillId="13" borderId="1" xfId="0" applyNumberFormat="1" applyFont="1" applyFill="1" applyBorder="1" applyAlignment="1">
      <alignment horizontal="right" wrapText="1"/>
    </xf>
    <xf numFmtId="4" fontId="7" fillId="13" borderId="1" xfId="0" applyNumberFormat="1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vertical="center" wrapText="1"/>
    </xf>
    <xf numFmtId="2" fontId="3" fillId="13" borderId="1" xfId="0" applyNumberFormat="1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vertical="center" wrapText="1"/>
    </xf>
    <xf numFmtId="4" fontId="7" fillId="13" borderId="13" xfId="0" applyNumberFormat="1" applyFont="1" applyFill="1" applyBorder="1" applyAlignment="1">
      <alignment vertical="center" wrapText="1"/>
    </xf>
    <xf numFmtId="4" fontId="7" fillId="13" borderId="14" xfId="0" applyNumberFormat="1" applyFont="1" applyFill="1" applyBorder="1" applyAlignment="1">
      <alignment horizontal="right" vertical="center" wrapText="1"/>
    </xf>
    <xf numFmtId="4" fontId="7" fillId="13" borderId="1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13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7" fillId="12" borderId="9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7" fillId="13" borderId="7" xfId="0" applyFont="1" applyFill="1" applyBorder="1" applyAlignment="1">
      <alignment horizontal="center" wrapText="1"/>
    </xf>
    <xf numFmtId="0" fontId="7" fillId="13" borderId="6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7" sqref="A7"/>
    </sheetView>
  </sheetViews>
  <sheetFormatPr defaultColWidth="9.140625" defaultRowHeight="15" x14ac:dyDescent="0.25"/>
  <cols>
    <col min="1" max="7" width="9.140625" style="1"/>
    <col min="8" max="8" width="8.140625" style="1" customWidth="1"/>
    <col min="9" max="9" width="9.140625" style="1"/>
    <col min="10" max="10" width="17.5703125" style="1" customWidth="1"/>
    <col min="11" max="16384" width="9.140625" style="1"/>
  </cols>
  <sheetData>
    <row r="1" spans="1:14" x14ac:dyDescent="0.25">
      <c r="M1" s="116"/>
      <c r="N1" s="116"/>
    </row>
    <row r="2" spans="1:14" x14ac:dyDescent="0.25">
      <c r="M2" s="116"/>
      <c r="N2" s="116"/>
    </row>
    <row r="3" spans="1:14" ht="15" customHeight="1" x14ac:dyDescent="0.25">
      <c r="J3" s="117" t="s">
        <v>38</v>
      </c>
      <c r="K3" s="118"/>
      <c r="L3" s="118"/>
      <c r="M3" s="118"/>
      <c r="N3" s="118"/>
    </row>
    <row r="4" spans="1:14" ht="15.75" customHeight="1" x14ac:dyDescent="0.25">
      <c r="J4" s="118"/>
      <c r="K4" s="118"/>
      <c r="L4" s="118"/>
      <c r="M4" s="118"/>
      <c r="N4" s="118"/>
    </row>
    <row r="5" spans="1:14" ht="25.5" customHeight="1" x14ac:dyDescent="0.25">
      <c r="J5" s="118"/>
      <c r="K5" s="118"/>
      <c r="L5" s="118"/>
      <c r="M5" s="118"/>
      <c r="N5" s="118"/>
    </row>
    <row r="6" spans="1:14" ht="30" customHeight="1" x14ac:dyDescent="0.25">
      <c r="A6" s="120" t="s">
        <v>54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43.5" customHeight="1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61"/>
      <c r="B12" s="61"/>
      <c r="C12" s="61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mergeCells count="2">
    <mergeCell ref="A11:N11"/>
    <mergeCell ref="A6:N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pane ySplit="2" topLeftCell="A3" activePane="bottomLeft" state="frozen"/>
      <selection pane="bottomLeft" activeCell="A12" sqref="A12:N12"/>
    </sheetView>
  </sheetViews>
  <sheetFormatPr defaultColWidth="16.28515625" defaultRowHeight="11.25" x14ac:dyDescent="0.25"/>
  <cols>
    <col min="1" max="1" width="6.140625" style="92" customWidth="1"/>
    <col min="2" max="2" width="9.28515625" style="22" customWidth="1"/>
    <col min="3" max="3" width="14.140625" style="9" customWidth="1"/>
    <col min="4" max="4" width="9.42578125" style="11" customWidth="1"/>
    <col min="5" max="5" width="13.7109375" style="9" customWidth="1"/>
    <col min="6" max="6" width="12.85546875" style="22" customWidth="1"/>
    <col min="7" max="7" width="11.42578125" style="9" customWidth="1"/>
    <col min="8" max="8" width="11.7109375" style="24" customWidth="1"/>
    <col min="9" max="9" width="11.140625" style="24" customWidth="1"/>
    <col min="10" max="10" width="11.28515625" style="24" customWidth="1"/>
    <col min="11" max="11" width="9.5703125" style="36" customWidth="1"/>
    <col min="12" max="12" width="8.85546875" style="9" customWidth="1"/>
    <col min="13" max="13" width="9.28515625" style="9" customWidth="1"/>
    <col min="14" max="14" width="8.5703125" style="9" customWidth="1"/>
    <col min="15" max="16384" width="16.28515625" style="9"/>
  </cols>
  <sheetData>
    <row r="1" spans="1:14" ht="45" customHeight="1" x14ac:dyDescent="0.25">
      <c r="A1" s="128">
        <f>Содержание!A9</f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106.5" customHeight="1" x14ac:dyDescent="0.25">
      <c r="A2" s="87" t="s">
        <v>0</v>
      </c>
      <c r="B2" s="19" t="s">
        <v>24</v>
      </c>
      <c r="C2" s="7" t="s">
        <v>1</v>
      </c>
      <c r="D2" s="7" t="s">
        <v>25</v>
      </c>
      <c r="E2" s="7" t="s">
        <v>2</v>
      </c>
      <c r="F2" s="19" t="s">
        <v>27</v>
      </c>
      <c r="G2" s="7" t="s">
        <v>3</v>
      </c>
      <c r="H2" s="23" t="s">
        <v>4</v>
      </c>
      <c r="I2" s="23" t="s">
        <v>5</v>
      </c>
      <c r="J2" s="23" t="s">
        <v>6</v>
      </c>
      <c r="K2" s="35" t="s">
        <v>7</v>
      </c>
      <c r="L2" s="7" t="s">
        <v>8</v>
      </c>
      <c r="M2" s="7" t="s">
        <v>9</v>
      </c>
      <c r="N2" s="7" t="s">
        <v>10</v>
      </c>
    </row>
    <row r="3" spans="1:14" s="34" customFormat="1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4" s="34" customFormat="1" ht="11.25" customHeight="1" x14ac:dyDescent="0.25">
      <c r="A4" s="88">
        <v>1</v>
      </c>
      <c r="B4" s="131" t="s">
        <v>33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s="50" customFormat="1" ht="45" x14ac:dyDescent="0.25">
      <c r="A5" s="89">
        <v>1</v>
      </c>
      <c r="B5" s="47" t="s">
        <v>35</v>
      </c>
      <c r="C5" s="5" t="s">
        <v>29</v>
      </c>
      <c r="D5" s="5" t="s">
        <v>26</v>
      </c>
      <c r="E5" s="32" t="s">
        <v>34</v>
      </c>
      <c r="F5" s="47" t="s">
        <v>58</v>
      </c>
      <c r="G5" s="32">
        <v>124.2</v>
      </c>
      <c r="H5" s="13">
        <v>376093</v>
      </c>
      <c r="I5" s="16">
        <v>376093</v>
      </c>
      <c r="J5" s="13">
        <f>H5-I5</f>
        <v>0</v>
      </c>
      <c r="K5" s="48">
        <v>162950.39999999999</v>
      </c>
      <c r="L5" s="49" t="s">
        <v>59</v>
      </c>
      <c r="M5" s="32" t="s">
        <v>33</v>
      </c>
      <c r="N5" s="32"/>
    </row>
    <row r="6" spans="1:14" s="50" customFormat="1" ht="46.5" customHeight="1" x14ac:dyDescent="0.25">
      <c r="A6" s="89">
        <v>2</v>
      </c>
      <c r="B6" s="47" t="s">
        <v>36</v>
      </c>
      <c r="C6" s="32" t="s">
        <v>37</v>
      </c>
      <c r="D6" s="32" t="s">
        <v>26</v>
      </c>
      <c r="E6" s="32" t="s">
        <v>55</v>
      </c>
      <c r="F6" s="47" t="s">
        <v>63</v>
      </c>
      <c r="G6" s="32">
        <v>77</v>
      </c>
      <c r="H6" s="16">
        <v>38565.599999999999</v>
      </c>
      <c r="I6" s="16">
        <v>38565.5</v>
      </c>
      <c r="J6" s="16"/>
      <c r="K6" s="48">
        <v>388433.43</v>
      </c>
      <c r="L6" s="49" t="s">
        <v>64</v>
      </c>
      <c r="M6" s="32" t="s">
        <v>33</v>
      </c>
      <c r="N6" s="32"/>
    </row>
    <row r="7" spans="1:14" s="50" customFormat="1" ht="46.5" customHeight="1" x14ac:dyDescent="0.25">
      <c r="A7" s="89">
        <v>3</v>
      </c>
      <c r="B7" s="47" t="s">
        <v>42</v>
      </c>
      <c r="C7" s="32" t="s">
        <v>43</v>
      </c>
      <c r="D7" s="32" t="s">
        <v>26</v>
      </c>
      <c r="E7" s="32" t="s">
        <v>56</v>
      </c>
      <c r="F7" s="47" t="s">
        <v>60</v>
      </c>
      <c r="G7" s="32" t="s">
        <v>61</v>
      </c>
      <c r="H7" s="16">
        <v>507993.39</v>
      </c>
      <c r="I7" s="16">
        <v>507993.39</v>
      </c>
      <c r="J7" s="16"/>
      <c r="K7" s="48">
        <v>1274612.6299999999</v>
      </c>
      <c r="L7" s="49" t="s">
        <v>62</v>
      </c>
      <c r="M7" s="32" t="s">
        <v>33</v>
      </c>
      <c r="N7" s="32"/>
    </row>
    <row r="8" spans="1:14" ht="45" x14ac:dyDescent="0.25">
      <c r="A8" s="90">
        <v>4</v>
      </c>
      <c r="B8" s="20" t="s">
        <v>40</v>
      </c>
      <c r="C8" s="5" t="s">
        <v>41</v>
      </c>
      <c r="D8" s="5" t="s">
        <v>26</v>
      </c>
      <c r="E8" s="32" t="s">
        <v>57</v>
      </c>
      <c r="F8" s="20">
        <v>0</v>
      </c>
      <c r="G8" s="2"/>
      <c r="H8" s="13">
        <v>4620703.95</v>
      </c>
      <c r="I8" s="43">
        <v>4620703.95</v>
      </c>
      <c r="J8" s="13">
        <f t="shared" ref="J8" si="0">H8-I8</f>
        <v>0</v>
      </c>
      <c r="K8" s="35">
        <v>0</v>
      </c>
      <c r="L8" s="3">
        <v>0</v>
      </c>
      <c r="M8" s="33" t="s">
        <v>33</v>
      </c>
      <c r="N8" s="3"/>
    </row>
    <row r="9" spans="1:14" s="56" customFormat="1" x14ac:dyDescent="0.25">
      <c r="A9" s="122" t="s">
        <v>21</v>
      </c>
      <c r="B9" s="123"/>
      <c r="C9" s="104"/>
      <c r="D9" s="104"/>
      <c r="E9" s="104"/>
      <c r="F9" s="105"/>
      <c r="G9" s="38">
        <f>G8</f>
        <v>0</v>
      </c>
      <c r="H9" s="37">
        <f>H5+H6+H7+H8</f>
        <v>5543355.9400000004</v>
      </c>
      <c r="I9" s="37">
        <f>I5+I6+I7+I8</f>
        <v>5543355.8399999999</v>
      </c>
      <c r="J9" s="106">
        <f>J8</f>
        <v>0</v>
      </c>
      <c r="K9" s="85"/>
      <c r="L9" s="104"/>
      <c r="M9" s="104"/>
      <c r="N9" s="107"/>
    </row>
    <row r="10" spans="1:14" s="34" customFormat="1" ht="0.75" customHeight="1" thickBot="1" x14ac:dyDescent="0.3">
      <c r="A10" s="121" t="s">
        <v>30</v>
      </c>
      <c r="B10" s="121"/>
      <c r="C10" s="121"/>
      <c r="D10" s="81" t="s">
        <v>31</v>
      </c>
      <c r="E10" s="82"/>
      <c r="F10" s="83" t="s">
        <v>28</v>
      </c>
      <c r="G10" s="108" t="e">
        <f>#REF!+G9</f>
        <v>#REF!</v>
      </c>
      <c r="H10" s="103" t="e">
        <f>#REF!+H9</f>
        <v>#REF!</v>
      </c>
      <c r="I10" s="101" t="e">
        <f>#REF!+I9</f>
        <v>#REF!</v>
      </c>
      <c r="J10" s="101" t="e">
        <f>#REF!+J9</f>
        <v>#REF!</v>
      </c>
      <c r="K10" s="102"/>
      <c r="L10" s="86"/>
      <c r="M10" s="81"/>
      <c r="N10" s="81"/>
    </row>
    <row r="11" spans="1:14" s="34" customFormat="1" ht="15" customHeight="1" x14ac:dyDescent="0.25">
      <c r="A11" s="91"/>
      <c r="B11" s="84"/>
      <c r="C11" s="84"/>
      <c r="D11" s="81"/>
      <c r="E11" s="82"/>
      <c r="F11" s="83"/>
      <c r="G11" s="82"/>
      <c r="H11" s="78"/>
      <c r="I11" s="78"/>
      <c r="J11" s="78"/>
      <c r="K11" s="79"/>
      <c r="L11" s="80"/>
      <c r="M11" s="77"/>
      <c r="N11" s="18"/>
    </row>
    <row r="12" spans="1:14" s="57" customFormat="1" x14ac:dyDescent="0.25">
      <c r="A12" s="124" t="s">
        <v>22</v>
      </c>
      <c r="B12" s="125"/>
      <c r="C12" s="125"/>
      <c r="D12" s="125"/>
      <c r="E12" s="125"/>
      <c r="F12" s="125"/>
      <c r="G12" s="125"/>
      <c r="H12" s="126"/>
      <c r="I12" s="126"/>
      <c r="J12" s="126"/>
      <c r="K12" s="126"/>
      <c r="L12" s="125"/>
      <c r="M12" s="125"/>
      <c r="N12" s="127"/>
    </row>
    <row r="13" spans="1:14" x14ac:dyDescent="0.25">
      <c r="A13" s="90"/>
      <c r="B13" s="20"/>
      <c r="C13" s="33"/>
      <c r="D13" s="33"/>
      <c r="E13" s="33"/>
      <c r="F13" s="20"/>
      <c r="G13" s="33"/>
      <c r="H13" s="17"/>
      <c r="I13" s="17"/>
      <c r="J13" s="17"/>
      <c r="K13" s="35"/>
      <c r="L13" s="33"/>
      <c r="M13" s="33"/>
      <c r="N13" s="33"/>
    </row>
  </sheetData>
  <mergeCells count="6">
    <mergeCell ref="A10:C10"/>
    <mergeCell ref="A9:B9"/>
    <mergeCell ref="A12:N12"/>
    <mergeCell ref="A1:N1"/>
    <mergeCell ref="B4:N4"/>
    <mergeCell ref="A3:N3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ySplit="2" topLeftCell="A3" activePane="bottomLeft" state="frozen"/>
      <selection pane="bottomLeft" activeCell="E13" sqref="E13"/>
    </sheetView>
  </sheetViews>
  <sheetFormatPr defaultColWidth="9.140625" defaultRowHeight="11.25" x14ac:dyDescent="0.2"/>
  <cols>
    <col min="1" max="1" width="7.7109375" style="10" customWidth="1"/>
    <col min="2" max="2" width="9.140625" style="40"/>
    <col min="3" max="3" width="30.28515625" style="30" customWidth="1"/>
    <col min="4" max="4" width="12.85546875" style="31" customWidth="1"/>
    <col min="5" max="5" width="11.7109375" style="31" customWidth="1"/>
    <col min="6" max="6" width="12.7109375" style="31" customWidth="1"/>
    <col min="7" max="7" width="13.140625" style="10" customWidth="1"/>
    <col min="8" max="8" width="11.28515625" style="10" customWidth="1"/>
    <col min="9" max="9" width="20.28515625" style="10" customWidth="1"/>
    <col min="10" max="16384" width="9.140625" style="10"/>
  </cols>
  <sheetData>
    <row r="1" spans="1:10" ht="33.75" customHeight="1" x14ac:dyDescent="0.2">
      <c r="A1" s="141">
        <f>Содержание!A10</f>
        <v>0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87.75" customHeight="1" x14ac:dyDescent="0.2">
      <c r="A2" s="93" t="s">
        <v>0</v>
      </c>
      <c r="B2" s="94" t="s">
        <v>23</v>
      </c>
      <c r="C2" s="95" t="s">
        <v>11</v>
      </c>
      <c r="D2" s="96" t="s">
        <v>4</v>
      </c>
      <c r="E2" s="96" t="s">
        <v>5</v>
      </c>
      <c r="F2" s="96" t="s">
        <v>6</v>
      </c>
      <c r="G2" s="93" t="s">
        <v>8</v>
      </c>
      <c r="H2" s="93" t="s">
        <v>12</v>
      </c>
      <c r="I2" s="93" t="s">
        <v>9</v>
      </c>
      <c r="J2" s="93" t="s">
        <v>13</v>
      </c>
    </row>
    <row r="3" spans="1:10" s="51" customFormat="1" ht="14.25" customHeight="1" x14ac:dyDescent="0.2">
      <c r="A3" s="138" t="s">
        <v>33</v>
      </c>
      <c r="B3" s="139"/>
      <c r="C3" s="139"/>
      <c r="D3" s="139"/>
      <c r="E3" s="139"/>
      <c r="F3" s="139"/>
      <c r="G3" s="139"/>
      <c r="H3" s="139"/>
      <c r="I3" s="139"/>
      <c r="J3" s="140"/>
    </row>
    <row r="4" spans="1:10" s="51" customFormat="1" ht="22.5" x14ac:dyDescent="0.2">
      <c r="A4" s="4">
        <f>IF(ISBLANK(B4),"",COUNTA($B$4:B4))</f>
        <v>1</v>
      </c>
      <c r="B4" s="21" t="s">
        <v>39</v>
      </c>
      <c r="C4" s="28" t="s">
        <v>44</v>
      </c>
      <c r="D4" s="52">
        <v>443500</v>
      </c>
      <c r="E4" s="14">
        <v>443500</v>
      </c>
      <c r="F4" s="15">
        <f t="shared" ref="F4" si="0">D4-E4</f>
        <v>0</v>
      </c>
      <c r="G4" s="8"/>
      <c r="H4" s="4"/>
      <c r="I4" s="4" t="s">
        <v>33</v>
      </c>
      <c r="J4" s="4" t="s">
        <v>20</v>
      </c>
    </row>
    <row r="5" spans="1:10" s="51" customFormat="1" x14ac:dyDescent="0.2">
      <c r="A5" s="109" t="s">
        <v>21</v>
      </c>
      <c r="B5" s="110"/>
      <c r="C5" s="111"/>
      <c r="D5" s="112">
        <f>D4</f>
        <v>443500</v>
      </c>
      <c r="E5" s="112">
        <f>E4</f>
        <v>443500</v>
      </c>
      <c r="F5" s="112">
        <f>F4</f>
        <v>0</v>
      </c>
      <c r="G5" s="113"/>
      <c r="H5" s="114"/>
      <c r="I5" s="114"/>
      <c r="J5" s="115"/>
    </row>
    <row r="6" spans="1:10" x14ac:dyDescent="0.2">
      <c r="A6" s="144"/>
      <c r="B6" s="145"/>
      <c r="C6" s="145"/>
      <c r="D6" s="145"/>
      <c r="E6" s="145"/>
      <c r="F6" s="145"/>
      <c r="G6" s="145"/>
      <c r="H6" s="145"/>
      <c r="I6" s="145"/>
      <c r="J6" s="146"/>
    </row>
    <row r="7" spans="1:10" ht="22.5" x14ac:dyDescent="0.2">
      <c r="A7" s="4">
        <v>2</v>
      </c>
      <c r="B7" s="21" t="s">
        <v>47</v>
      </c>
      <c r="C7" s="28" t="s">
        <v>48</v>
      </c>
      <c r="D7" s="14">
        <v>452633.68</v>
      </c>
      <c r="E7" s="14">
        <v>452633.68</v>
      </c>
      <c r="F7" s="14">
        <f t="shared" ref="F7" si="1">D7-E7</f>
        <v>0</v>
      </c>
      <c r="G7" s="4"/>
      <c r="H7" s="4"/>
      <c r="I7" s="4" t="s">
        <v>33</v>
      </c>
      <c r="J7" s="4" t="s">
        <v>20</v>
      </c>
    </row>
    <row r="8" spans="1:10" ht="22.5" x14ac:dyDescent="0.2">
      <c r="A8" s="4">
        <v>3</v>
      </c>
      <c r="B8" s="21" t="s">
        <v>45</v>
      </c>
      <c r="C8" s="28" t="s">
        <v>46</v>
      </c>
      <c r="D8" s="14">
        <v>286100</v>
      </c>
      <c r="E8" s="14">
        <v>273606.69</v>
      </c>
      <c r="F8" s="14">
        <f t="shared" ref="F8" si="2">D8-E8</f>
        <v>12493.309999999998</v>
      </c>
      <c r="G8" s="4"/>
      <c r="H8" s="4"/>
      <c r="I8" s="4" t="s">
        <v>33</v>
      </c>
      <c r="J8" s="4" t="s">
        <v>20</v>
      </c>
    </row>
    <row r="9" spans="1:10" x14ac:dyDescent="0.2">
      <c r="A9" s="4">
        <v>4</v>
      </c>
      <c r="B9" s="21" t="s">
        <v>51</v>
      </c>
      <c r="C9" s="28" t="s">
        <v>52</v>
      </c>
      <c r="D9" s="14"/>
      <c r="E9" s="14"/>
      <c r="F9" s="14"/>
      <c r="G9" s="4"/>
      <c r="H9" s="4"/>
      <c r="I9" s="4"/>
      <c r="J9" s="4"/>
    </row>
    <row r="10" spans="1:10" x14ac:dyDescent="0.2">
      <c r="A10" s="4"/>
      <c r="B10" s="21"/>
      <c r="C10" s="28"/>
      <c r="D10" s="14"/>
      <c r="E10" s="14"/>
      <c r="F10" s="14"/>
      <c r="G10" s="4"/>
      <c r="H10" s="4"/>
      <c r="I10" s="4"/>
      <c r="J10" s="4"/>
    </row>
    <row r="11" spans="1:10" x14ac:dyDescent="0.2">
      <c r="A11" s="4"/>
      <c r="B11" s="21"/>
      <c r="C11" s="28"/>
      <c r="D11" s="14"/>
      <c r="E11" s="14"/>
      <c r="F11" s="14"/>
      <c r="G11" s="4"/>
      <c r="H11" s="4"/>
      <c r="I11" s="4"/>
      <c r="J11" s="4"/>
    </row>
    <row r="12" spans="1:10" x14ac:dyDescent="0.2">
      <c r="A12" s="12" t="s">
        <v>21</v>
      </c>
      <c r="B12" s="39"/>
      <c r="C12" s="29"/>
      <c r="D12" s="41">
        <f>D7+D8</f>
        <v>738733.67999999993</v>
      </c>
      <c r="E12" s="41">
        <f>E7+E8</f>
        <v>726240.37</v>
      </c>
      <c r="F12" s="41">
        <f>F8</f>
        <v>12493.309999999998</v>
      </c>
      <c r="G12" s="44"/>
      <c r="H12" s="12"/>
      <c r="I12" s="12"/>
      <c r="J12" s="12"/>
    </row>
    <row r="13" spans="1:10" s="62" customFormat="1" ht="27.75" customHeight="1" x14ac:dyDescent="0.15">
      <c r="A13" s="136" t="s">
        <v>32</v>
      </c>
      <c r="B13" s="137"/>
      <c r="C13" s="73"/>
      <c r="D13" s="74">
        <f>D5+D12</f>
        <v>1182233.68</v>
      </c>
      <c r="E13" s="74">
        <f>E5+E12</f>
        <v>1169740.3700000001</v>
      </c>
      <c r="F13" s="74">
        <f>F5+F12</f>
        <v>12493.309999999998</v>
      </c>
      <c r="G13" s="75"/>
      <c r="H13" s="76"/>
      <c r="I13" s="76"/>
      <c r="J13" s="76"/>
    </row>
    <row r="14" spans="1:10" x14ac:dyDescent="0.2">
      <c r="G14" s="45"/>
    </row>
  </sheetData>
  <mergeCells count="4">
    <mergeCell ref="A13:B13"/>
    <mergeCell ref="A3:J3"/>
    <mergeCell ref="A1:J1"/>
    <mergeCell ref="A6:J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G3" sqref="G3"/>
    </sheetView>
  </sheetViews>
  <sheetFormatPr defaultColWidth="9.140625" defaultRowHeight="41.25" customHeight="1" x14ac:dyDescent="0.25"/>
  <cols>
    <col min="1" max="1" width="7.85546875" style="34" customWidth="1"/>
    <col min="2" max="2" width="15.5703125" style="6" customWidth="1"/>
    <col min="3" max="3" width="12.5703125" style="6" customWidth="1"/>
    <col min="4" max="4" width="13.7109375" style="6" customWidth="1"/>
    <col min="5" max="5" width="18.28515625" style="6" customWidth="1"/>
    <col min="6" max="6" width="9.7109375" style="6" customWidth="1"/>
    <col min="7" max="7" width="11.42578125" style="6" customWidth="1"/>
    <col min="8" max="8" width="12.140625" style="6" customWidth="1"/>
    <col min="9" max="10" width="11.5703125" style="6" customWidth="1"/>
    <col min="11" max="11" width="8" style="6" customWidth="1"/>
    <col min="12" max="12" width="11.7109375" style="6" bestFit="1" customWidth="1"/>
    <col min="13" max="16384" width="9.140625" style="6"/>
  </cols>
  <sheetData>
    <row r="1" spans="1:12" ht="41.25" customHeight="1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2" ht="150.75" customHeight="1" thickBot="1" x14ac:dyDescent="0.3">
      <c r="A2" s="58" t="s">
        <v>0</v>
      </c>
      <c r="B2" s="72" t="s">
        <v>14</v>
      </c>
      <c r="C2" s="72" t="s">
        <v>15</v>
      </c>
      <c r="D2" s="72" t="s">
        <v>16</v>
      </c>
      <c r="E2" s="72" t="s">
        <v>17</v>
      </c>
      <c r="F2" s="72" t="s">
        <v>18</v>
      </c>
      <c r="G2" s="72" t="s">
        <v>19</v>
      </c>
      <c r="H2" s="72" t="s">
        <v>4</v>
      </c>
      <c r="I2" s="72" t="s">
        <v>5</v>
      </c>
      <c r="J2" s="72" t="s">
        <v>6</v>
      </c>
      <c r="K2" s="72" t="s">
        <v>53</v>
      </c>
    </row>
    <row r="3" spans="1:12" s="53" customFormat="1" ht="119.25" customHeight="1" thickBot="1" x14ac:dyDescent="0.3">
      <c r="A3" s="32">
        <v>1</v>
      </c>
      <c r="B3" s="25" t="s">
        <v>33</v>
      </c>
      <c r="C3" s="25" t="s">
        <v>49</v>
      </c>
      <c r="D3" s="26" t="s">
        <v>50</v>
      </c>
      <c r="E3" s="25" t="s">
        <v>65</v>
      </c>
      <c r="F3" s="25">
        <v>0</v>
      </c>
      <c r="G3" s="27">
        <v>0</v>
      </c>
      <c r="H3" s="99">
        <v>6725589.6200000001</v>
      </c>
      <c r="I3" s="99">
        <v>6713096.21</v>
      </c>
      <c r="J3" s="46">
        <v>12493.41</v>
      </c>
      <c r="K3" s="32">
        <v>13</v>
      </c>
      <c r="L3" s="55"/>
    </row>
    <row r="4" spans="1:12" ht="37.5" customHeight="1" thickBot="1" x14ac:dyDescent="0.3">
      <c r="A4" s="97"/>
      <c r="B4" s="98"/>
      <c r="C4" s="98"/>
      <c r="D4" s="98"/>
      <c r="E4" s="98"/>
      <c r="F4" s="98"/>
      <c r="G4" s="98"/>
      <c r="H4" s="99">
        <f>'Раздел 1'!H9+'Раздел 2'!D13</f>
        <v>6725589.6200000001</v>
      </c>
      <c r="I4" s="99">
        <f>'Раздел 1'!I9+'Раздел 2'!E13</f>
        <v>6713096.21</v>
      </c>
      <c r="J4" s="99">
        <f>H4-I4</f>
        <v>12493.410000000149</v>
      </c>
      <c r="K4" s="100"/>
      <c r="L4" s="54"/>
    </row>
    <row r="5" spans="1:12" ht="61.5" customHeight="1" x14ac:dyDescent="0.25">
      <c r="A5" s="63"/>
      <c r="B5" s="64"/>
      <c r="C5" s="64"/>
      <c r="D5" s="65"/>
      <c r="E5" s="64"/>
      <c r="F5" s="64"/>
      <c r="G5" s="66"/>
      <c r="H5" s="67"/>
      <c r="I5" s="67"/>
      <c r="J5" s="67"/>
      <c r="K5" s="64"/>
      <c r="L5" s="54"/>
    </row>
    <row r="6" spans="1:12" ht="87.75" customHeight="1" x14ac:dyDescent="0.25">
      <c r="A6" s="68"/>
      <c r="B6" s="68"/>
      <c r="C6" s="68"/>
      <c r="D6" s="69"/>
      <c r="E6" s="68"/>
      <c r="F6" s="68"/>
      <c r="G6" s="70"/>
      <c r="H6" s="68"/>
      <c r="I6" s="68"/>
      <c r="J6" s="68"/>
      <c r="K6" s="68"/>
      <c r="L6" s="54"/>
    </row>
    <row r="7" spans="1:12" ht="102.75" customHeight="1" x14ac:dyDescent="0.25">
      <c r="A7" s="71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2" ht="150.75" customHeight="1" x14ac:dyDescent="0.25">
      <c r="A8" s="71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2" ht="41.25" customHeight="1" x14ac:dyDescent="0.25">
      <c r="A9" s="71"/>
      <c r="B9" s="68"/>
      <c r="C9" s="68"/>
      <c r="D9" s="68"/>
      <c r="E9" s="68"/>
      <c r="F9" s="68"/>
      <c r="G9" s="68"/>
      <c r="H9" s="68"/>
      <c r="I9" s="68"/>
      <c r="J9" s="68"/>
      <c r="K9" s="68"/>
    </row>
  </sheetData>
  <mergeCells count="1">
    <mergeCell ref="A1:K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Раздел 1</vt:lpstr>
      <vt:lpstr>Раздел 2</vt:lpstr>
      <vt:lpstr>Раздел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2023-02-01T09:21:10Z</dcterms:modified>
</cp:coreProperties>
</file>