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80" windowHeight="7305" activeTab="0"/>
  </bookViews>
  <sheets>
    <sheet name="Тондошенское СП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<sst xmlns="http://schemas.openxmlformats.org/spreadsheetml/2006/main" count="79" uniqueCount="77">
  <si>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Единый налог на вмененный доход для отдельных видов деятельности</t>
  </si>
  <si>
    <t>Виды налогов и сборов</t>
  </si>
  <si>
    <t>КБК</t>
  </si>
  <si>
    <t>НАЛОГОВЫЕ И НЕНАЛОГОВЫЕ ДОХОДЫ</t>
  </si>
  <si>
    <t>НАЛОГОВЫЕ ДОХОДЫ</t>
  </si>
  <si>
    <t>Налог на доходы физических лиц</t>
  </si>
  <si>
    <t>000 1 01 02000 01 0000 110</t>
  </si>
  <si>
    <t>000 1 00 00000 00 0000 000</t>
  </si>
  <si>
    <t>Акцизы по подакцизным товарам (продукции), производимым на территории РФ</t>
  </si>
  <si>
    <t>000 1 03 02000 01 0000 110</t>
  </si>
  <si>
    <t>Налоги на совокупный доход</t>
  </si>
  <si>
    <t>000 1 05 00000 00 0000 000</t>
  </si>
  <si>
    <t>Налоги на имущество</t>
  </si>
  <si>
    <t xml:space="preserve">000 1 06 00000 00 0000 000 </t>
  </si>
  <si>
    <t>Земельный налог</t>
  </si>
  <si>
    <t>000 1 06 06000 00 0000 110</t>
  </si>
  <si>
    <t xml:space="preserve">000 1 08 00000 00 0000 000 </t>
  </si>
  <si>
    <t>Государственная пошлина</t>
  </si>
  <si>
    <t>НЕНАЛОГОВЫЕ ДОХОДЫ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</si>
  <si>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</si>
  <si>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</si>
  <si>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</si>
  <si>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000 1 13 02030 00 0000 130</t>
  </si>
  <si>
    <t>Доходы от продажи материальных и нематериальных активов</t>
  </si>
  <si>
    <t>000 1 14 02000 00 0000 000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</si>
  <si>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</si>
  <si>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</si>
  <si>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</si>
  <si>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</si>
  <si>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</si>
  <si>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</si>
  <si>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</si>
  <si>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</si>
  <si>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</si>
  <si>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</si>
  <si>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</si>
  <si>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тыс.руб.</t>
  </si>
  <si>
    <t>ноябрь</t>
  </si>
  <si>
    <t>Доходы от уплаты акцизов на дизельное топлимво, зачисляемые в консолидированные бюджеты субъектов РФ</t>
  </si>
  <si>
    <t>100 1 03 0223001 0000 110</t>
  </si>
  <si>
    <t>100 1 03 0224001 0000 110</t>
  </si>
  <si>
    <t>100 1 03 0225001 0000 110</t>
  </si>
  <si>
    <t>100 1 03 0226001 0000 110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</si>
  <si>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</si>
  <si>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зачисляемые в консолидированные бюджеты субъектов РФ</t>
  </si>
  <si>
    <t>Доходы от уплаты акцизов на прямогонный бензин, зачисляемые в консолидированные бюджеты субъектов РФ</t>
  </si>
  <si>
    <t>182 1 05 02010 02 1000 110</t>
  </si>
  <si>
    <t>182 1 05 02010 02 2000 110</t>
  </si>
  <si>
    <t>182 1 06 01030 10 1000 110</t>
  </si>
  <si>
    <t>182 1 06 01030 10 2000 110</t>
  </si>
  <si>
    <t>Налоги на имущество физичеких лиц , взимаемый по ставкам, применяемым к объектам налогообложения, расположенным в границах поселений</t>
  </si>
  <si>
    <t>Пени нпо налогу на имущество физичеких лиц , взимаемый по ставкам, применяемым к объектам налогообложения, расположенным в границах поселений</t>
  </si>
  <si>
    <t>182 1 06 06013 10 2000 110</t>
  </si>
  <si>
    <t>182 1 06 06023 10 2000 110</t>
  </si>
  <si>
    <t>Земельный налог, взимаемый по ставкам, установленным в соответствии с подпунктом 1 пункта 1 статьи 394 НКРФ и применяемым к объектам налогообложения, расположенным в границах поселений.</t>
  </si>
  <si>
    <t>Пени по земельному налогу, взимаемому по ставкам, установленным в соответствии с подпунктом 1 пункта 1 статьи 394 НКРФ и применяемым к объектам налогообложения, расположенным в границах поселений.</t>
  </si>
  <si>
    <t>Пени по земельному налогу, взимаемому по ставкам, установленным в соответствии с подпунктом 2 пункта 1 статьи 394 НКРФ и применяемым к объектам налогообложения, расположенным в границах поселений.</t>
  </si>
  <si>
    <t>Земельный налог, взимаемый по ставкам, установленным в соответствии с подпунктом 2 пункта 1 статьи 394 НКРФ и применяемым к объектам налогообложения, расположенным в границах поселений.</t>
  </si>
  <si>
    <t xml:space="preserve">Налоги на имущество физичеких лиц </t>
  </si>
  <si>
    <t>000 1 06 01030 10 0000 110</t>
  </si>
  <si>
    <t>801 1 08 04020 01 1000 110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</si>
  <si>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</si>
  <si>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991 1 11 05013 10 0000 120</t>
  </si>
  <si>
    <t>801 1 11 05025 10 0000 120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</si>
  <si>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</si>
  <si>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</si>
  <si>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</si>
  <si>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182 1 06 06043 10 1000 110</t>
  </si>
  <si>
    <t>182 1 06 06033 10 1000 110</t>
  </si>
  <si>
    <t>801 1 11 08050 10 0000 120</t>
  </si>
  <si>
    <t>Средства самообложения граждан,зачисляемые в бюджет поселенмя</t>
  </si>
  <si>
    <t>801 1 17 14031 10 0000 150</t>
  </si>
  <si>
    <t>Утвержденный годовой план и кассовый план  доходов на 2024 год по бюджету МО "Дмитриевское сельское поселение"</t>
  </si>
  <si>
    <t>2024 год</t>
  </si>
  <si>
    <t>801 1 14 06025 10 0000 430</t>
  </si>
  <si>
    <t>801 1 16900 501 0000 140</t>
  </si>
  <si>
    <t>Прочие поступления от денежных взысканий штрафов и иных сумм и возмещение ущерба,зачисляемые в сбюджеты сельских поселений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</si>
</sst>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49.421875" style="2" customWidth="1"/>
    <col min="2" max="2" width="25.8515625" style="2" customWidth="1"/>
    <col min="3" max="3" width="10.57421875" style="2" customWidth="1"/>
    <col min="4" max="4" width="9.140625" style="2" customWidth="1"/>
    <col min="5" max="5" width="7.57421875" style="2" customWidth="1"/>
    <col min="6" max="12" width="9.140625" style="2" customWidth="1"/>
    <col min="13" max="13" width="8.00390625" style="2" customWidth="1"/>
    <col min="14" max="14" width="7.140625" style="2" customWidth="1"/>
    <col min="15" max="16384" width="9.140625" style="2" customWidth="1"/>
  </cols>
  <sheetData>
    <row r="1" spans="1:15" ht="37.5" customHeight="1">
      <c r="A1" s="26" t="s">
        <v>72</v>
      </c>
      <c r="B1" s="27"/>
      <c r="C1" s="27"/>
      <c r="D1" s="27"/>
      <c r="E1" s="27"/>
      <c r="F1" s="27"/>
      <c r="G1" s="27"/>
      <c r="H1" s="27"/>
      <c r="O1" s="2" t="s">
        <v>36</v>
      </c>
    </row>
    <row r="3" spans="1:15" ht="28.5" customHeight="1">
      <c r="A3" s="3" t="s">
        <v>1</v>
      </c>
      <c r="B3" s="3" t="s">
        <v>2</v>
      </c>
      <c r="C3" s="5" t="s">
        <v>73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37</v>
      </c>
      <c r="O3" s="5" t="s">
        <v>35</v>
      </c>
    </row>
    <row r="4" spans="1:15" s="14" customFormat="1" ht="12.75">
      <c r="A4" s="7" t="s">
        <v>3</v>
      </c>
      <c r="B4" s="17" t="s">
        <v>7</v>
      </c>
      <c r="C4" s="18">
        <f>C5+C26</f>
        <v>1080.83</v>
      </c>
      <c r="D4" s="18">
        <f>D6+D15</f>
        <v>4</v>
      </c>
      <c r="E4" s="18">
        <f aca="true" t="shared" si="0" ref="E4:O4">E6+E12+E15+E24+E26</f>
        <v>4</v>
      </c>
      <c r="F4" s="18">
        <f t="shared" si="0"/>
        <v>34</v>
      </c>
      <c r="G4" s="18">
        <f t="shared" si="0"/>
        <v>4</v>
      </c>
      <c r="H4" s="18">
        <f t="shared" si="0"/>
        <v>4</v>
      </c>
      <c r="I4" s="18">
        <f t="shared" si="0"/>
        <v>4</v>
      </c>
      <c r="J4" s="18">
        <f t="shared" si="0"/>
        <v>98.63</v>
      </c>
      <c r="K4" s="18">
        <f t="shared" si="0"/>
        <v>82</v>
      </c>
      <c r="L4" s="18">
        <f t="shared" si="0"/>
        <v>84</v>
      </c>
      <c r="M4" s="18">
        <f t="shared" si="0"/>
        <v>234.3</v>
      </c>
      <c r="N4" s="18">
        <f t="shared" si="0"/>
        <v>225.2</v>
      </c>
      <c r="O4" s="18">
        <f t="shared" si="0"/>
        <v>302.7</v>
      </c>
    </row>
    <row r="5" spans="1:15" ht="12.75">
      <c r="A5" s="6" t="s">
        <v>4</v>
      </c>
      <c r="B5" s="3"/>
      <c r="C5" s="15">
        <f aca="true" t="shared" si="1" ref="C5:O5">C6+C7+C12+C15+C24</f>
        <v>885.63</v>
      </c>
      <c r="D5" s="15">
        <f t="shared" si="1"/>
        <v>4</v>
      </c>
      <c r="E5" s="15">
        <f t="shared" si="1"/>
        <v>4</v>
      </c>
      <c r="F5" s="15">
        <f t="shared" si="1"/>
        <v>4</v>
      </c>
      <c r="G5" s="15">
        <f t="shared" si="1"/>
        <v>4</v>
      </c>
      <c r="H5" s="15">
        <f t="shared" si="1"/>
        <v>4</v>
      </c>
      <c r="I5" s="15">
        <f t="shared" si="1"/>
        <v>4</v>
      </c>
      <c r="J5" s="15">
        <f t="shared" si="1"/>
        <v>68.63</v>
      </c>
      <c r="K5" s="15">
        <f t="shared" si="1"/>
        <v>82</v>
      </c>
      <c r="L5" s="15">
        <f t="shared" si="1"/>
        <v>84</v>
      </c>
      <c r="M5" s="15">
        <f t="shared" si="1"/>
        <v>170</v>
      </c>
      <c r="N5" s="15">
        <f t="shared" si="1"/>
        <v>179</v>
      </c>
      <c r="O5" s="15">
        <f t="shared" si="1"/>
        <v>278</v>
      </c>
    </row>
    <row r="6" spans="1:15" ht="12.75">
      <c r="A6" s="7" t="s">
        <v>5</v>
      </c>
      <c r="B6" s="10" t="s">
        <v>6</v>
      </c>
      <c r="C6" s="18">
        <f>SUM(D6:O6)</f>
        <v>53</v>
      </c>
      <c r="D6" s="18">
        <v>4</v>
      </c>
      <c r="E6" s="18">
        <v>4</v>
      </c>
      <c r="F6" s="18">
        <v>4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5</v>
      </c>
      <c r="N6" s="18">
        <v>5</v>
      </c>
      <c r="O6" s="18">
        <v>6</v>
      </c>
    </row>
    <row r="7" spans="1:15" s="14" customFormat="1" ht="29.25" customHeight="1">
      <c r="A7" s="8" t="s">
        <v>8</v>
      </c>
      <c r="B7" s="10" t="s">
        <v>9</v>
      </c>
      <c r="C7" s="18">
        <f>C11+C10+C9+C8</f>
        <v>0</v>
      </c>
      <c r="D7" s="18">
        <f>D11+D10+D9+D8</f>
        <v>0</v>
      </c>
      <c r="E7" s="18">
        <f>E11+E10+E9+E8</f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s="14" customFormat="1" ht="29.25" customHeight="1">
      <c r="A8" s="4" t="s">
        <v>38</v>
      </c>
      <c r="B8" s="11" t="s">
        <v>39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s="14" customFormat="1" ht="29.25" customHeight="1">
      <c r="A9" s="4" t="s">
        <v>43</v>
      </c>
      <c r="B9" s="11" t="s">
        <v>40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s="14" customFormat="1" ht="29.25" customHeight="1">
      <c r="A10" s="4" t="s">
        <v>44</v>
      </c>
      <c r="B10" s="11" t="s">
        <v>41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s="14" customFormat="1" ht="29.25" customHeight="1">
      <c r="A11" s="4" t="s">
        <v>45</v>
      </c>
      <c r="B11" s="11" t="s">
        <v>42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s="20" customFormat="1" ht="12.75">
      <c r="A12" s="8" t="s">
        <v>10</v>
      </c>
      <c r="B12" s="10" t="s">
        <v>11</v>
      </c>
      <c r="C12" s="19">
        <f aca="true" t="shared" si="2" ref="C12:O12">C13+C14</f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19">
        <f t="shared" si="2"/>
        <v>0</v>
      </c>
    </row>
    <row r="13" spans="1:15" s="12" customFormat="1" ht="25.5">
      <c r="A13" s="1" t="s">
        <v>0</v>
      </c>
      <c r="B13" s="11" t="s">
        <v>46</v>
      </c>
      <c r="C13" s="15">
        <f>SUM(D13:O13)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s="12" customFormat="1" ht="25.5">
      <c r="A14" s="1" t="s">
        <v>0</v>
      </c>
      <c r="B14" s="11" t="s">
        <v>47</v>
      </c>
      <c r="C14" s="15">
        <f>SUM(D14:O14)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s="20" customFormat="1" ht="12.75">
      <c r="A15" s="9" t="s">
        <v>12</v>
      </c>
      <c r="B15" s="10" t="s">
        <v>13</v>
      </c>
      <c r="C15" s="19">
        <f>C16+C19</f>
        <v>827.63</v>
      </c>
      <c r="D15" s="19">
        <f aca="true" t="shared" si="3" ref="D15:O15">D16+D19</f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62.63</v>
      </c>
      <c r="K15" s="19">
        <f t="shared" si="3"/>
        <v>78</v>
      </c>
      <c r="L15" s="19">
        <f t="shared" si="3"/>
        <v>79</v>
      </c>
      <c r="M15" s="19">
        <f t="shared" si="3"/>
        <v>165</v>
      </c>
      <c r="N15" s="19">
        <f t="shared" si="3"/>
        <v>173</v>
      </c>
      <c r="O15" s="19">
        <f t="shared" si="3"/>
        <v>270</v>
      </c>
    </row>
    <row r="16" spans="1:15" s="20" customFormat="1" ht="12.75">
      <c r="A16" s="9" t="s">
        <v>58</v>
      </c>
      <c r="B16" s="10" t="s">
        <v>59</v>
      </c>
      <c r="C16" s="19">
        <f>C17+C18</f>
        <v>65</v>
      </c>
      <c r="D16" s="19">
        <f aca="true" t="shared" si="4" ref="D16:O16">D17+D18</f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4"/>
        <v>0</v>
      </c>
      <c r="I16" s="19">
        <f t="shared" si="4"/>
        <v>0</v>
      </c>
      <c r="J16" s="19">
        <f t="shared" si="4"/>
        <v>0</v>
      </c>
      <c r="K16" s="19">
        <f t="shared" si="4"/>
        <v>8</v>
      </c>
      <c r="L16" s="19">
        <f t="shared" si="4"/>
        <v>9</v>
      </c>
      <c r="M16" s="19">
        <f t="shared" si="4"/>
        <v>11</v>
      </c>
      <c r="N16" s="19">
        <f t="shared" si="4"/>
        <v>17</v>
      </c>
      <c r="O16" s="19">
        <f t="shared" si="4"/>
        <v>20</v>
      </c>
    </row>
    <row r="17" spans="1:15" s="12" customFormat="1" ht="38.25">
      <c r="A17" s="1" t="s">
        <v>50</v>
      </c>
      <c r="B17" s="11" t="s">
        <v>48</v>
      </c>
      <c r="C17" s="19">
        <f>SUM(D17:O17)</f>
        <v>65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8</v>
      </c>
      <c r="L17" s="16">
        <v>9</v>
      </c>
      <c r="M17" s="16">
        <v>11</v>
      </c>
      <c r="N17" s="16">
        <v>17</v>
      </c>
      <c r="O17" s="16">
        <v>20</v>
      </c>
    </row>
    <row r="18" spans="1:15" ht="38.25">
      <c r="A18" s="1" t="s">
        <v>51</v>
      </c>
      <c r="B18" s="11" t="s">
        <v>49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2.75">
      <c r="A19" s="8" t="s">
        <v>14</v>
      </c>
      <c r="B19" s="10" t="s">
        <v>15</v>
      </c>
      <c r="C19" s="18">
        <f>C20+C21+C22+C23</f>
        <v>762.63</v>
      </c>
      <c r="D19" s="18">
        <f aca="true" t="shared" si="5" ref="D19:O19">D20+D21+D22+D23</f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62.63</v>
      </c>
      <c r="K19" s="18">
        <f t="shared" si="5"/>
        <v>70</v>
      </c>
      <c r="L19" s="18">
        <f t="shared" si="5"/>
        <v>70</v>
      </c>
      <c r="M19" s="18">
        <f t="shared" si="5"/>
        <v>154</v>
      </c>
      <c r="N19" s="18">
        <f t="shared" si="5"/>
        <v>156</v>
      </c>
      <c r="O19" s="18">
        <f t="shared" si="5"/>
        <v>250</v>
      </c>
    </row>
    <row r="20" spans="1:15" ht="51">
      <c r="A20" s="4" t="s">
        <v>54</v>
      </c>
      <c r="B20" s="11" t="s">
        <v>68</v>
      </c>
      <c r="C20" s="15">
        <f>D20+E20+F20+G20+H20+I20+J20+K20+L20+M20+N20+O20</f>
        <v>350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>
        <v>84</v>
      </c>
      <c r="N20" s="15">
        <v>86</v>
      </c>
      <c r="O20" s="15">
        <v>180</v>
      </c>
    </row>
    <row r="21" spans="1:15" ht="51">
      <c r="A21" s="4" t="s">
        <v>55</v>
      </c>
      <c r="B21" s="11" t="s">
        <v>52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ht="51">
      <c r="A22" s="4" t="s">
        <v>57</v>
      </c>
      <c r="B22" s="25" t="s">
        <v>67</v>
      </c>
      <c r="C22" s="15">
        <f>D22+E22+F22+G22+H22+I22+J22+K22+L22+M22+N22+O22</f>
        <v>412.63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62.63</v>
      </c>
      <c r="K22" s="15">
        <v>70</v>
      </c>
      <c r="L22" s="15">
        <v>70</v>
      </c>
      <c r="M22" s="15">
        <v>70</v>
      </c>
      <c r="N22" s="15">
        <v>70</v>
      </c>
      <c r="O22" s="15">
        <v>70</v>
      </c>
    </row>
    <row r="23" spans="1:15" ht="51">
      <c r="A23" s="4" t="s">
        <v>56</v>
      </c>
      <c r="B23" s="11" t="s">
        <v>53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2.75">
      <c r="A24" s="13" t="s">
        <v>17</v>
      </c>
      <c r="B24" s="10" t="s">
        <v>16</v>
      </c>
      <c r="C24" s="18">
        <f>SUM(D24:O24)</f>
        <v>5</v>
      </c>
      <c r="D24" s="18">
        <f>D25</f>
        <v>0</v>
      </c>
      <c r="E24" s="18">
        <f aca="true" t="shared" si="6" ref="E24:O24">E25</f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2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8">
        <v>1</v>
      </c>
      <c r="O24" s="18">
        <f t="shared" si="6"/>
        <v>2</v>
      </c>
    </row>
    <row r="25" spans="1:15" ht="12.75">
      <c r="A25" s="5" t="s">
        <v>17</v>
      </c>
      <c r="B25" s="11" t="s">
        <v>60</v>
      </c>
      <c r="C25" s="15">
        <f>D25+E25+F25+G25+H25+I25+J25+K25+L25+M25+N25+O25</f>
        <v>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2</v>
      </c>
      <c r="K25" s="15">
        <v>0</v>
      </c>
      <c r="L25" s="15">
        <v>0</v>
      </c>
      <c r="M25" s="15">
        <v>0</v>
      </c>
      <c r="N25" s="15">
        <v>1</v>
      </c>
      <c r="O25" s="15">
        <v>2</v>
      </c>
    </row>
    <row r="26" spans="1:15" ht="12.75">
      <c r="A26" s="13" t="s">
        <v>18</v>
      </c>
      <c r="B26" s="10"/>
      <c r="C26" s="18">
        <f>C27+C31+C33+C32</f>
        <v>195.2</v>
      </c>
      <c r="D26" s="18">
        <f>D27+D31+D33</f>
        <v>0</v>
      </c>
      <c r="E26" s="18">
        <f aca="true" t="shared" si="7" ref="E26:L26">E27+E31+E33</f>
        <v>0</v>
      </c>
      <c r="F26" s="18">
        <f t="shared" si="7"/>
        <v>30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30</v>
      </c>
      <c r="K26" s="18">
        <f t="shared" si="7"/>
        <v>0</v>
      </c>
      <c r="L26" s="18">
        <f t="shared" si="7"/>
        <v>0</v>
      </c>
      <c r="M26" s="18">
        <f>M27+M31+M33+M32</f>
        <v>64.3</v>
      </c>
      <c r="N26" s="18">
        <f>N27+N31+N33+N32</f>
        <v>46.2</v>
      </c>
      <c r="O26" s="18">
        <f>O27+O31+O33+O32</f>
        <v>24.7</v>
      </c>
    </row>
    <row r="27" spans="1:15" s="14" customFormat="1" ht="30" customHeight="1">
      <c r="A27" s="13" t="s">
        <v>20</v>
      </c>
      <c r="B27" s="10" t="s">
        <v>19</v>
      </c>
      <c r="C27" s="18">
        <f>C28+C29+C30</f>
        <v>160</v>
      </c>
      <c r="D27" s="18">
        <f>D28+D29+D30</f>
        <v>0</v>
      </c>
      <c r="E27" s="18">
        <f>E28+E29+E30</f>
        <v>0</v>
      </c>
      <c r="F27" s="18">
        <f>F28+F29+F30</f>
        <v>30</v>
      </c>
      <c r="G27" s="18">
        <f>G28+G29+G30</f>
        <v>0</v>
      </c>
      <c r="H27" s="18">
        <f aca="true" t="shared" si="8" ref="H27:O27">H28+H29+H30</f>
        <v>0</v>
      </c>
      <c r="I27" s="18">
        <f t="shared" si="8"/>
        <v>0</v>
      </c>
      <c r="J27" s="18">
        <f t="shared" si="8"/>
        <v>30</v>
      </c>
      <c r="K27" s="18">
        <f t="shared" si="8"/>
        <v>0</v>
      </c>
      <c r="L27" s="18">
        <f t="shared" si="8"/>
        <v>0</v>
      </c>
      <c r="M27" s="18">
        <f t="shared" si="8"/>
        <v>54.3</v>
      </c>
      <c r="N27" s="18">
        <f t="shared" si="8"/>
        <v>35</v>
      </c>
      <c r="O27" s="18">
        <f t="shared" si="8"/>
        <v>10.7</v>
      </c>
    </row>
    <row r="28" spans="1:15" ht="89.25" customHeight="1">
      <c r="A28" s="21" t="s">
        <v>61</v>
      </c>
      <c r="B28" s="5" t="s">
        <v>62</v>
      </c>
      <c r="C28" s="15"/>
      <c r="D28" s="15">
        <v>0</v>
      </c>
      <c r="E28" s="15">
        <v>0</v>
      </c>
      <c r="F28" s="15">
        <v>0</v>
      </c>
      <c r="G28" s="15">
        <v>0</v>
      </c>
      <c r="H28" s="15"/>
      <c r="I28" s="15">
        <v>0</v>
      </c>
      <c r="J28" s="15"/>
      <c r="K28" s="15">
        <v>0</v>
      </c>
      <c r="L28" s="15"/>
      <c r="M28" s="15">
        <v>0</v>
      </c>
      <c r="N28" s="15">
        <v>0</v>
      </c>
      <c r="O28" s="15"/>
    </row>
    <row r="29" spans="1:15" ht="76.5">
      <c r="A29" s="21" t="s">
        <v>64</v>
      </c>
      <c r="B29" s="5" t="s">
        <v>63</v>
      </c>
      <c r="C29" s="15">
        <f>SUM(D29:O29)</f>
        <v>60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24.3</v>
      </c>
      <c r="N29" s="15">
        <v>25</v>
      </c>
      <c r="O29" s="15">
        <v>10.7</v>
      </c>
    </row>
    <row r="30" spans="1:15" ht="76.5">
      <c r="A30" s="22" t="s">
        <v>65</v>
      </c>
      <c r="B30" s="5" t="s">
        <v>69</v>
      </c>
      <c r="C30" s="15">
        <f>SUM(D30:O30)</f>
        <v>100</v>
      </c>
      <c r="D30" s="15">
        <v>0</v>
      </c>
      <c r="E30" s="15">
        <v>0</v>
      </c>
      <c r="F30" s="15">
        <v>30</v>
      </c>
      <c r="G30" s="15">
        <v>0</v>
      </c>
      <c r="H30" s="15">
        <v>0</v>
      </c>
      <c r="I30" s="15">
        <v>0</v>
      </c>
      <c r="J30" s="15">
        <v>30</v>
      </c>
      <c r="K30" s="15">
        <v>0</v>
      </c>
      <c r="L30" s="15">
        <v>0</v>
      </c>
      <c r="M30" s="15">
        <v>30</v>
      </c>
      <c r="N30" s="15">
        <v>10</v>
      </c>
      <c r="O30" s="15">
        <v>0</v>
      </c>
    </row>
    <row r="31" spans="1:15" ht="25.5">
      <c r="A31" s="13" t="s">
        <v>21</v>
      </c>
      <c r="B31" s="13" t="s">
        <v>22</v>
      </c>
      <c r="C31" s="18">
        <f>M31+N31+O31</f>
        <v>30</v>
      </c>
      <c r="D31" s="18">
        <f aca="true" t="shared" si="9" ref="D31:L31">D32</f>
        <v>0</v>
      </c>
      <c r="E31" s="18">
        <f t="shared" si="9"/>
        <v>0</v>
      </c>
      <c r="F31" s="18">
        <f t="shared" si="9"/>
        <v>0</v>
      </c>
      <c r="G31" s="18">
        <f t="shared" si="9"/>
        <v>0</v>
      </c>
      <c r="H31" s="18">
        <f t="shared" si="9"/>
        <v>0</v>
      </c>
      <c r="I31" s="18">
        <f t="shared" si="9"/>
        <v>0</v>
      </c>
      <c r="J31" s="18">
        <f t="shared" si="9"/>
        <v>0</v>
      </c>
      <c r="K31" s="18">
        <f t="shared" si="9"/>
        <v>0</v>
      </c>
      <c r="L31" s="18">
        <f t="shared" si="9"/>
        <v>0</v>
      </c>
      <c r="M31" s="18">
        <v>10</v>
      </c>
      <c r="N31" s="18">
        <v>10</v>
      </c>
      <c r="O31" s="18">
        <v>10</v>
      </c>
    </row>
    <row r="32" spans="1:15" ht="31.5">
      <c r="A32" s="23" t="s">
        <v>70</v>
      </c>
      <c r="B32" s="5" t="s">
        <v>71</v>
      </c>
      <c r="C32" s="18">
        <f>O32+N32</f>
        <v>3.2</v>
      </c>
      <c r="D32" s="15">
        <v>0</v>
      </c>
      <c r="E32" s="15"/>
      <c r="F32" s="15">
        <v>0</v>
      </c>
      <c r="G32" s="15">
        <v>0</v>
      </c>
      <c r="H32" s="15"/>
      <c r="I32" s="15">
        <v>0</v>
      </c>
      <c r="J32" s="15"/>
      <c r="K32" s="15"/>
      <c r="L32" s="15">
        <v>0</v>
      </c>
      <c r="M32" s="15"/>
      <c r="N32" s="15">
        <v>1.2</v>
      </c>
      <c r="O32" s="15">
        <v>2</v>
      </c>
    </row>
    <row r="33" spans="1:15" ht="25.5">
      <c r="A33" s="13" t="s">
        <v>23</v>
      </c>
      <c r="B33" s="13" t="s">
        <v>24</v>
      </c>
      <c r="C33" s="18">
        <f>C34+C35</f>
        <v>2</v>
      </c>
      <c r="D33" s="18">
        <f>D34+D35</f>
        <v>0</v>
      </c>
      <c r="E33" s="18">
        <f>E34+E35</f>
        <v>0</v>
      </c>
      <c r="F33" s="18">
        <v>0</v>
      </c>
      <c r="G33" s="18">
        <f aca="true" t="shared" si="10" ref="G33:O33">G34+G35</f>
        <v>0</v>
      </c>
      <c r="H33" s="18">
        <f t="shared" si="10"/>
        <v>0</v>
      </c>
      <c r="I33" s="18">
        <f t="shared" si="10"/>
        <v>0</v>
      </c>
      <c r="J33" s="18">
        <f t="shared" si="10"/>
        <v>0</v>
      </c>
      <c r="K33" s="18">
        <f t="shared" si="10"/>
        <v>0</v>
      </c>
      <c r="L33" s="18">
        <f t="shared" si="10"/>
        <v>0</v>
      </c>
      <c r="M33" s="18">
        <f t="shared" si="10"/>
        <v>0</v>
      </c>
      <c r="N33" s="18">
        <f t="shared" si="10"/>
        <v>0</v>
      </c>
      <c r="O33" s="18">
        <f t="shared" si="10"/>
        <v>2</v>
      </c>
    </row>
    <row r="34" spans="1:15" ht="76.5">
      <c r="A34" s="24" t="s">
        <v>66</v>
      </c>
      <c r="B34" s="5" t="s">
        <v>74</v>
      </c>
      <c r="C34" s="15">
        <f>SUM(D34:O34)</f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</row>
    <row r="35" spans="1:15" ht="38.25">
      <c r="A35" s="24" t="s">
        <v>76</v>
      </c>
      <c r="B35" s="5" t="s">
        <v>75</v>
      </c>
      <c r="C35" s="15">
        <f>SUM(D35:O35)</f>
        <v>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Пользователь Windows</cp:lastModifiedBy>
  <cp:lastPrinted>2023-12-27T05:23:49Z</cp:lastPrinted>
  <dcterms:created xsi:type="dcterms:W3CDTF">2011-01-28T01:56:53Z</dcterms:created>
  <dcterms:modified xsi:type="dcterms:W3CDTF">2023-12-27T05:25:16Z</dcterms:modified>
  <cp:category/>
  <cp:version/>
  <cp:contentType/>
  <cp:contentStatus/>
</cp:coreProperties>
</file>