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545" activeTab="2"/>
  </bookViews>
  <sheets>
    <sheet name="Приложение 3" sheetId="1" r:id="rId1"/>
    <sheet name="Приложение 5" sheetId="2" r:id="rId2"/>
    <sheet name="Приложение 7" sheetId="3" r:id="rId3"/>
  </sheets>
  <externalReferences>
    <externalReference r:id="rId6"/>
  </externalReferences>
  <definedNames>
    <definedName name="_Toc105952697" localSheetId="1">'Приложение 5'!$A$2</definedName>
    <definedName name="_Toc105952698" localSheetId="1">'Приложение 5'!#REF!</definedName>
    <definedName name="_xlnm.Print_Titles" localSheetId="0">'Приложение 3'!$4:$5</definedName>
    <definedName name="_xlnm.Print_Area" localSheetId="0">'Приложение 3'!$A$1:$E$40</definedName>
    <definedName name="_xlnm.Print_Area" localSheetId="1">'Приложение 5'!$A$1:$E$26</definedName>
    <definedName name="_xlnm.Print_Area" localSheetId="2">'Приложение 7'!$A$1:$H$64</definedName>
  </definedNames>
  <calcPr fullCalcOnLoad="1"/>
</workbook>
</file>

<file path=xl/sharedStrings.xml><?xml version="1.0" encoding="utf-8"?>
<sst xmlns="http://schemas.openxmlformats.org/spreadsheetml/2006/main" count="510" uniqueCount="197">
  <si>
    <t>Сумма</t>
  </si>
  <si>
    <t xml:space="preserve">Сумма </t>
  </si>
  <si>
    <t>1 01 00000 00 0000 000</t>
  </si>
  <si>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</si>
  <si>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</si>
  <si>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</si>
  <si>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</si>
  <si>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</si>
  <si>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Доходы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</si>
  <si>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</si>
  <si>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</si>
  <si>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</si>
  <si>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</si>
  <si>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</si>
  <si>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</si>
  <si>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</si>
  <si>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Наименование главного распорядителя кредитов</t>
  </si>
  <si>
    <t>ОБЩЕГОСУДАРСТВЕННЫЕ ВОПРОСЫ</t>
  </si>
  <si>
    <t>01</t>
  </si>
  <si>
    <t>00</t>
  </si>
  <si>
    <t>02</t>
  </si>
  <si>
    <t>03</t>
  </si>
  <si>
    <t>Функционирование местных администраций</t>
  </si>
  <si>
    <t>04</t>
  </si>
  <si>
    <t>Резервный фонд</t>
  </si>
  <si>
    <t>НАЦИОНАЛЬНАЯ ОБОРОНА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</si>
  <si>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</si>
  <si>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</si>
  <si>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09</t>
  </si>
  <si>
    <t>НАЦИОНАЛЬНАЯ ЭКОНОМИКА</t>
  </si>
  <si>
    <t>05</t>
  </si>
  <si>
    <t>11</t>
  </si>
  <si>
    <t>ЖИЛИЩНО-КОММУНАЛЬНОЕ ХОЗЯЙСТВО</t>
  </si>
  <si>
    <t>КУЛЬТУРА, КИНЕМАТОГРАФИЯ И СРЕДСТВА МАССОВОЙ ИНФОРМАЦИИ</t>
  </si>
  <si>
    <t>Культура</t>
  </si>
  <si>
    <t>ВСЕГО РАСХОДОВ</t>
  </si>
  <si>
    <t xml:space="preserve">Администрация </t>
  </si>
  <si>
    <t>1 06 00000 00 0000 000</t>
  </si>
  <si>
    <t>Налоги на имущество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</si>
  <si>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</si>
  <si>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</si>
  <si>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</si>
  <si>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</si>
  <si>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1 11 01050 10 0000 120</t>
  </si>
  <si>
    <t>Дивиденды по акциям и доходы от прочих форм участия в капитале, находящихся в собственности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</si>
  <si>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</si>
  <si>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</si>
  <si>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1 11 05025 10 0000 120</t>
  </si>
  <si>
    <t>1 13 00000 00 0000 000</t>
  </si>
  <si>
    <t>Центральный аппарат</t>
  </si>
  <si>
    <t>0000000</t>
  </si>
  <si>
    <t>000</t>
  </si>
  <si>
    <t>Резервные фонды органов местного самоуправления</t>
  </si>
  <si>
    <t xml:space="preserve">Функционирование местных администраций </t>
  </si>
  <si>
    <t>МЕЖБЮДЖЕТНЫЕ ТРАНСФЕРТЫ</t>
  </si>
  <si>
    <t>2 00 00000 00 0000 000</t>
  </si>
  <si>
    <t>Безвозмездные поступления</t>
  </si>
  <si>
    <t xml:space="preserve"> 2 02 00000 00 0000 000</t>
  </si>
  <si>
    <t>Глава муниципального образования</t>
  </si>
  <si>
    <t>Мобилизационная  и вневойсковая подготовка</t>
  </si>
  <si>
    <t>Благоустройство</t>
  </si>
  <si>
    <t>Иные межбюджетные трансферты</t>
  </si>
  <si>
    <t>Резервные фонды местных администраций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</si>
  <si>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</si>
  <si>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</si>
  <si>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Прочие мероприятия по благоустройству городских округов и поселений</t>
  </si>
  <si>
    <t>Дотации бюджетам поселений на выравнивание уровня бюджетной обеспеченности</t>
  </si>
  <si>
    <t>Безвозмездные поступления от других бюджетов бюджетной системы Российской Федерации</t>
  </si>
  <si>
    <t>10</t>
  </si>
  <si>
    <t>СОЦИАЛЬНАЯ ПОЛИТИКА</t>
  </si>
  <si>
    <t>Социальное обеспечение населения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</si>
  <si>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</si>
  <si>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</si>
  <si>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</si>
  <si>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</si>
  <si>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</si>
  <si>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</si>
  <si>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</si>
  <si>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</si>
  <si>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</si>
  <si>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 xml:space="preserve"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    поселений     (за   исключением земельных   участков   муниципальных   автономных учреждений)
</t>
  </si>
  <si>
    <t xml:space="preserve">Доходы от сдачи в аренду имущества,  находящегося в  оперативном  управлении   органов   управления поселений  и   созданных   ими   учреждений   (за исключением  имущества  муниципальных  автономных учреждений)
</t>
  </si>
  <si>
    <t>Код главы администратора*</t>
  </si>
  <si>
    <t>* отражается код главы главного администратора (администратора) доходов местного бюджета</t>
  </si>
  <si>
    <t xml:space="preserve">Прочие неналоговые доходы бюджетов поселений </t>
  </si>
  <si>
    <t>182</t>
  </si>
  <si>
    <t>801</t>
  </si>
  <si>
    <t>Субвенции на осуществление полномочий по первичному военскому учету</t>
  </si>
  <si>
    <t>10601030101000110</t>
  </si>
  <si>
    <t>20201001100000151</t>
  </si>
  <si>
    <t>20202999100000151</t>
  </si>
  <si>
    <t>20204999100000151</t>
  </si>
  <si>
    <t>20202080100000151</t>
  </si>
  <si>
    <t>Подготовка населения и организация к действиям в чрезвычайной ситуации в мирное и военное время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</si>
  <si>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</si>
  <si>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1 09 04053 10 0000 110</t>
  </si>
  <si>
    <t xml:space="preserve"> 1 13 01995 10 0000 130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</si>
  <si>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</si>
  <si>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</si>
  <si>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</si>
  <si>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114 06013 10 0000 430</t>
  </si>
  <si>
    <t>Субсидии бюджетам  поселений для обеспечения земельных участков коммунальной инфраструктурой в целях жилищного строительства</t>
  </si>
  <si>
    <t>Прочие субсидии бюджетам поселений</t>
  </si>
  <si>
    <t xml:space="preserve">Межбюджетные трансферты, передаваемые бюджетам поселения на реализацию дополнительных мероприятий, направленных на снижение напряженности на рынке труда </t>
  </si>
  <si>
    <t>Прочие межбюджетные трансфертыпередаваемые бюджетам поселений</t>
  </si>
  <si>
    <t>121</t>
  </si>
  <si>
    <t>244</t>
  </si>
  <si>
    <t>852</t>
  </si>
  <si>
    <t>Уплата прочих налогов, сборов и иных платежей</t>
  </si>
  <si>
    <t>870</t>
  </si>
  <si>
    <t>Прочая закупка товаров, работ и услуг для муниципальных нужд</t>
  </si>
  <si>
    <t>000 00000 00 0000 000</t>
  </si>
  <si>
    <t>Собственные доходы всего</t>
  </si>
  <si>
    <t>129</t>
  </si>
  <si>
    <t>9900700500</t>
  </si>
  <si>
    <t>9902190100</t>
  </si>
  <si>
    <t>000000000</t>
  </si>
  <si>
    <t>0000000000</t>
  </si>
  <si>
    <t>853</t>
  </si>
  <si>
    <t>9906000500</t>
  </si>
  <si>
    <t>1 06 06043 10 1000 110</t>
  </si>
  <si>
    <t>1 06 06033 10 1000 110</t>
  </si>
  <si>
    <t>2030045700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</si>
  <si>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</si>
  <si>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</si>
  <si>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высшего должностного лица субъекта Российской Федерации и муниципального образования</t>
  </si>
  <si>
    <t>9900000000</t>
  </si>
  <si>
    <t>изменения+/-</t>
  </si>
  <si>
    <t>изменения +/-</t>
  </si>
  <si>
    <t>20245160100000151</t>
  </si>
  <si>
    <t>247</t>
  </si>
  <si>
    <t>Иные выплаты населению(стимулирование старост)</t>
  </si>
  <si>
    <t>13</t>
  </si>
  <si>
    <t>9901011216</t>
  </si>
  <si>
    <t>360</t>
  </si>
  <si>
    <t>1110805010000120</t>
  </si>
  <si>
    <t>1 17 1403100000180</t>
  </si>
  <si>
    <t>Дорожное хозяйство (дорожные фонды)</t>
  </si>
  <si>
    <t>9200920300</t>
  </si>
  <si>
    <t>Дорожное хозяйство (Дорожные фонды)</t>
  </si>
  <si>
    <t>Дожная деятельность в отношении автомобильных дорог местного значения в границах населенных  пунктов в области содержания и оплаты расходов за потребляемую ээнергию</t>
  </si>
  <si>
    <t>1100211213</t>
  </si>
  <si>
    <t>Дожная деятельность в отношении автомобильных дорог местного значения в границах населенных  пунктов в области содержания и оплаты расходов за благоустройство дорог</t>
  </si>
  <si>
    <t>9903510500</t>
  </si>
  <si>
    <t>9906011216</t>
  </si>
  <si>
    <t>Социальная политика</t>
  </si>
  <si>
    <t>Пенсионное обеспечение,социальное обеспечение</t>
  </si>
  <si>
    <t>9904910100</t>
  </si>
  <si>
    <t>312</t>
  </si>
  <si>
    <t>1102S5000</t>
  </si>
  <si>
    <t>1100245800</t>
  </si>
  <si>
    <t>99060S9500</t>
  </si>
  <si>
    <t>990600500</t>
  </si>
  <si>
    <t>851</t>
  </si>
  <si>
    <t>20203016100000151</t>
  </si>
  <si>
    <t>1 16 90050 10 7000 140</t>
  </si>
  <si>
    <t>Прочие поступления от денежных взысканий и иных сумм в возмещение ущерба,зачисляемые в бюджеты сельских поселений</t>
  </si>
  <si>
    <t>Объем поступлений доходов по основным источникам в 2022 году</t>
  </si>
  <si>
    <t xml:space="preserve"> Распределение
расходов МО Дмитриевское сельское поселение по разделам, подразделам расходов классификации расходов на 2022 год</t>
  </si>
  <si>
    <t>224,8</t>
  </si>
  <si>
    <t>2030045900</t>
  </si>
  <si>
    <t>51299S8500</t>
  </si>
  <si>
    <t>920360S8500</t>
  </si>
  <si>
    <t>111024530</t>
  </si>
  <si>
    <t>1110251180</t>
  </si>
  <si>
    <t>95,2</t>
  </si>
  <si>
    <t>-31</t>
  </si>
  <si>
    <t>178</t>
  </si>
  <si>
    <t>1,4</t>
  </si>
  <si>
    <t>54,6</t>
  </si>
  <si>
    <t>-414</t>
  </si>
  <si>
    <t>-125,3</t>
  </si>
  <si>
    <t>-226</t>
  </si>
  <si>
    <t>-2</t>
  </si>
  <si>
    <t>-0,7</t>
  </si>
  <si>
    <t>2,7</t>
  </si>
  <si>
    <t>142,9</t>
  </si>
  <si>
    <t>81,9</t>
  </si>
  <si>
    <t>-1</t>
  </si>
  <si>
    <t>101</t>
  </si>
  <si>
    <t>175</t>
  </si>
  <si>
    <t>52</t>
  </si>
  <si>
    <t>Структура
расходов бюджета муниципального образования "Дмитриевское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на 2022год</t>
  </si>
  <si>
    <t>11002S9600</t>
  </si>
  <si>
    <t>26,724</t>
  </si>
  <si>
    <t>9206011216</t>
  </si>
  <si>
    <t>1110245300</t>
  </si>
  <si>
    <t>Расхода,связанные с правонарушениями на территории поселений</t>
  </si>
  <si>
    <t>20203002400000150</t>
  </si>
  <si>
    <t>Субвенции бюджетам поселений на выполнение  передаваемых полномочий</t>
  </si>
  <si>
    <t>20245784000000150</t>
  </si>
  <si>
    <t>-308,576</t>
  </si>
  <si>
    <t>760,847</t>
  </si>
  <si>
    <t>842,447</t>
  </si>
  <si>
    <t xml:space="preserve">Приложение 3
к  Решению сессии№ 22-1 от25.02.2022г«О внесении изменений в   бюджет
муниципального образования 
Дмитриевское сельское поселение
на 2021 год и  плановый 
период 2022 и 2023 годов» </t>
  </si>
  <si>
    <t xml:space="preserve">Приложение 5
к  Решению сессии№22-1 от 25.02.2022г«О внесении изменений в   бюджет
муниципального образования 
Дмитриевское сельское поселение
на 2021 год и  плановый 
период 2022 и 2023 годов» </t>
  </si>
  <si>
    <t xml:space="preserve">Приложение 7
к  Решению сессии№22-1 от 25.02.2022г«О внесении изменений в   бюджет
муниципального образования 
Дмитриевское сельское поселение
на 2021 год и  плановый 
период 2022 и 2023 годов»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</si>
</sst>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_-* #,##0.000000_р_._-;\-* #,##0.000000_р_._-;_-* &quot;-&quot;??????_р_._-;_-@_-"/>
    <numFmt numFmtId="176" formatCode="_-* #,##0.0_р_._-;\-* #,##0.0_р_._-;_-* &quot;-&quot;??_р_._-;_-@_-"/>
    <numFmt numFmtId="177" formatCode="#,##0.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_р_._-;\-* #,##0_р_._-;_-* &quot;-&quot;??_р_._-;_-@_-"/>
    <numFmt numFmtId="182" formatCode="_-* #,##0.0_р_._-;\-* #,##0.0_р_._-;_-* &quot;-&quot;?_р_._-;_-@_-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#,##0.00000"/>
    <numFmt numFmtId="190" formatCode="#,##0.0000"/>
    <numFmt numFmtId="191" formatCode="_-* #,##0.000_р_._-;\-* #,##0.000_р_._-;_-* &quot;-&quot;???_р_._-;_-@_-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sz val="9"/>
      <name val="Times New Roman"/>
      <family val="1"/>
    </font>
    <font>
      <sz val="9"/>
      <name val="Arial Cyr"/>
      <family val="2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9"/>
      <name val="Arial Cyr"/>
      <family val="2"/>
    </font>
    <font>
      <i/>
      <sz val="8"/>
      <name val="Arial"/>
      <family val="2"/>
    </font>
    <font>
      <i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5"/>
      </patternFill>
    </fill>
    <fill>
      <patternFill patternType="gray0625">
        <fgColor indexed="11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1" fontId="8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" fontId="7" fillId="24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3" fillId="25" borderId="10" xfId="0" applyFont="1" applyFill="1" applyBorder="1" applyAlignment="1">
      <alignment horizontal="center" vertical="top" wrapText="1"/>
    </xf>
    <xf numFmtId="49" fontId="17" fillId="25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Font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2" fontId="9" fillId="24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7" fillId="2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justify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1" fontId="0" fillId="0" borderId="10" xfId="0" applyNumberFormat="1" applyFont="1" applyBorder="1" applyAlignment="1">
      <alignment horizontal="left" vertical="top" wrapText="1"/>
    </xf>
    <xf numFmtId="1" fontId="8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/>
    </xf>
    <xf numFmtId="49" fontId="20" fillId="0" borderId="12" xfId="0" applyNumberFormat="1" applyFont="1" applyBorder="1" applyAlignment="1">
      <alignment horizontal="center"/>
    </xf>
    <xf numFmtId="173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/>
    </xf>
    <xf numFmtId="173" fontId="9" fillId="24" borderId="10" xfId="0" applyNumberFormat="1" applyFont="1" applyFill="1" applyBorder="1" applyAlignment="1">
      <alignment horizontal="center" vertical="center" wrapText="1"/>
    </xf>
    <xf numFmtId="173" fontId="9" fillId="25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left" vertical="top" wrapText="1"/>
    </xf>
    <xf numFmtId="173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39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3" fillId="0" borderId="13" xfId="0" applyFont="1" applyBorder="1" applyAlignment="1">
      <alignment/>
    </xf>
    <xf numFmtId="0" fontId="13" fillId="0" borderId="10" xfId="0" applyFont="1" applyBorder="1" applyAlignment="1">
      <alignment/>
    </xf>
    <xf numFmtId="174" fontId="9" fillId="24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174" fontId="9" fillId="25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left" vertical="top" wrapText="1"/>
    </xf>
    <xf numFmtId="173" fontId="13" fillId="0" borderId="10" xfId="0" applyNumberFormat="1" applyFont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173" fontId="2" fillId="24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174" fontId="0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174" fontId="9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2" fontId="4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vertical="justify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SheetLayoutView="100" workbookViewId="0" topLeftCell="A1">
      <selection activeCell="A2" sqref="A2:E2"/>
    </sheetView>
  </sheetViews>
  <sheetFormatPr defaultColWidth="9.00390625" defaultRowHeight="12.75"/>
  <cols>
    <col min="1" max="1" width="17.375" style="0" customWidth="1"/>
    <col min="2" max="2" width="25.00390625" style="3" customWidth="1"/>
    <col min="3" max="3" width="47.375" style="3" customWidth="1"/>
    <col min="4" max="4" width="20.00390625" style="3" customWidth="1"/>
    <col min="5" max="5" width="22.25390625" style="3" customWidth="1"/>
  </cols>
  <sheetData>
    <row r="1" spans="2:5" s="7" customFormat="1" ht="105.75" customHeight="1">
      <c r="B1" s="6"/>
      <c r="C1" s="6"/>
      <c r="D1" s="6"/>
      <c r="E1" s="43" t="s">
        <v>194</v>
      </c>
    </row>
    <row r="2" spans="1:5" s="7" customFormat="1" ht="15.75" customHeight="1">
      <c r="A2" s="103" t="s">
        <v>157</v>
      </c>
      <c r="B2" s="104"/>
      <c r="C2" s="104"/>
      <c r="D2" s="104"/>
      <c r="E2" s="104"/>
    </row>
    <row r="3" spans="1:5" s="7" customFormat="1" ht="15.75">
      <c r="A3" s="42"/>
      <c r="B3" s="5"/>
      <c r="C3" s="5"/>
      <c r="D3" s="5"/>
      <c r="E3" s="8" t="s">
        <v>9</v>
      </c>
    </row>
    <row r="4" spans="1:5" s="7" customFormat="1" ht="38.25">
      <c r="A4" s="32" t="s">
        <v>82</v>
      </c>
      <c r="B4" s="32" t="s">
        <v>6</v>
      </c>
      <c r="C4" s="32" t="s">
        <v>7</v>
      </c>
      <c r="D4" s="32" t="s">
        <v>128</v>
      </c>
      <c r="E4" s="32" t="s">
        <v>1</v>
      </c>
    </row>
    <row r="5" spans="1:5" s="7" customFormat="1" ht="12.75">
      <c r="A5" s="32">
        <v>1</v>
      </c>
      <c r="B5" s="32">
        <v>2</v>
      </c>
      <c r="C5" s="32">
        <v>3</v>
      </c>
      <c r="D5" s="32"/>
      <c r="E5" s="32">
        <v>4</v>
      </c>
    </row>
    <row r="6" spans="1:5" s="7" customFormat="1" ht="12.75">
      <c r="A6" s="105" t="s">
        <v>8</v>
      </c>
      <c r="B6" s="106"/>
      <c r="C6" s="106"/>
      <c r="D6" s="106"/>
      <c r="E6" s="107"/>
    </row>
    <row r="7" spans="1:5" s="7" customFormat="1" ht="12.75">
      <c r="A7" s="32">
        <v>0</v>
      </c>
      <c r="B7" s="66" t="s">
        <v>111</v>
      </c>
      <c r="C7" s="67" t="s">
        <v>112</v>
      </c>
      <c r="D7" s="72"/>
      <c r="E7" s="71">
        <f>E8+E10+E15+E19+E28+E26+E27</f>
        <v>745.5</v>
      </c>
    </row>
    <row r="8" spans="1:5" s="7" customFormat="1" ht="12.75">
      <c r="A8" s="81" t="s">
        <v>51</v>
      </c>
      <c r="B8" s="82" t="s">
        <v>2</v>
      </c>
      <c r="C8" s="82" t="s">
        <v>3</v>
      </c>
      <c r="D8" s="82"/>
      <c r="E8" s="83">
        <v>45</v>
      </c>
    </row>
    <row r="9" spans="1:5" s="7" customFormat="1" ht="12.75">
      <c r="A9" s="84">
        <v>182</v>
      </c>
      <c r="B9" s="85">
        <v>10102000010000100</v>
      </c>
      <c r="C9" s="86" t="s">
        <v>4</v>
      </c>
      <c r="D9" s="86"/>
      <c r="E9" s="87">
        <v>45</v>
      </c>
    </row>
    <row r="10" spans="1:5" s="22" customFormat="1" ht="12.75">
      <c r="A10" s="81" t="s">
        <v>51</v>
      </c>
      <c r="B10" s="88" t="s">
        <v>37</v>
      </c>
      <c r="C10" s="82" t="s">
        <v>38</v>
      </c>
      <c r="D10" s="82"/>
      <c r="E10" s="83">
        <f>SUM(E11+E13+E14)</f>
        <v>535</v>
      </c>
    </row>
    <row r="11" spans="1:5" s="7" customFormat="1" ht="38.25">
      <c r="A11" s="84">
        <v>182</v>
      </c>
      <c r="B11" s="89" t="s">
        <v>88</v>
      </c>
      <c r="C11" s="86" t="s">
        <v>71</v>
      </c>
      <c r="D11" s="86"/>
      <c r="E11" s="87">
        <v>65</v>
      </c>
    </row>
    <row r="12" spans="1:5" s="7" customFormat="1" ht="12.75">
      <c r="A12" s="84">
        <v>182</v>
      </c>
      <c r="B12" s="89" t="s">
        <v>39</v>
      </c>
      <c r="C12" s="86" t="s">
        <v>40</v>
      </c>
      <c r="D12" s="86"/>
      <c r="E12" s="87">
        <f>E13+E14</f>
        <v>470</v>
      </c>
    </row>
    <row r="13" spans="1:5" s="7" customFormat="1" ht="63.75">
      <c r="A13" s="84">
        <v>182</v>
      </c>
      <c r="B13" s="89" t="s">
        <v>120</v>
      </c>
      <c r="C13" s="86" t="s">
        <v>72</v>
      </c>
      <c r="D13" s="86"/>
      <c r="E13" s="87">
        <v>260</v>
      </c>
    </row>
    <row r="14" spans="1:5" s="7" customFormat="1" ht="88.5" customHeight="1">
      <c r="A14" s="84">
        <v>182</v>
      </c>
      <c r="B14" s="89" t="s">
        <v>121</v>
      </c>
      <c r="C14" s="86" t="s">
        <v>94</v>
      </c>
      <c r="D14" s="86"/>
      <c r="E14" s="87">
        <v>210</v>
      </c>
    </row>
    <row r="15" spans="1:5" s="22" customFormat="1" ht="12.75">
      <c r="A15" s="81" t="s">
        <v>51</v>
      </c>
      <c r="B15" s="81" t="s">
        <v>73</v>
      </c>
      <c r="C15" s="82" t="s">
        <v>74</v>
      </c>
      <c r="D15" s="82"/>
      <c r="E15" s="83">
        <v>5</v>
      </c>
    </row>
    <row r="16" spans="1:5" s="7" customFormat="1" ht="63.75">
      <c r="A16" s="89" t="s">
        <v>86</v>
      </c>
      <c r="B16" s="89" t="s">
        <v>75</v>
      </c>
      <c r="C16" s="86" t="s">
        <v>76</v>
      </c>
      <c r="D16" s="86"/>
      <c r="E16" s="87">
        <v>5</v>
      </c>
    </row>
    <row r="17" spans="1:5" s="22" customFormat="1" ht="25.5">
      <c r="A17" s="81" t="s">
        <v>51</v>
      </c>
      <c r="B17" s="81" t="s">
        <v>77</v>
      </c>
      <c r="C17" s="82" t="s">
        <v>78</v>
      </c>
      <c r="D17" s="82"/>
      <c r="E17" s="83">
        <v>0</v>
      </c>
    </row>
    <row r="18" spans="1:5" s="7" customFormat="1" ht="38.25">
      <c r="A18" s="89" t="s">
        <v>85</v>
      </c>
      <c r="B18" s="89" t="s">
        <v>95</v>
      </c>
      <c r="C18" s="86" t="s">
        <v>79</v>
      </c>
      <c r="D18" s="86"/>
      <c r="E18" s="87">
        <v>0</v>
      </c>
    </row>
    <row r="19" spans="1:5" s="22" customFormat="1" ht="55.5" customHeight="1">
      <c r="A19" s="81" t="s">
        <v>51</v>
      </c>
      <c r="B19" s="81" t="s">
        <v>41</v>
      </c>
      <c r="C19" s="82" t="s">
        <v>42</v>
      </c>
      <c r="D19" s="82"/>
      <c r="E19" s="83">
        <f>E22+E23</f>
        <v>154.3</v>
      </c>
    </row>
    <row r="20" spans="1:5" s="7" customFormat="1" ht="38.25" hidden="1">
      <c r="A20" s="84"/>
      <c r="B20" s="89" t="s">
        <v>43</v>
      </c>
      <c r="C20" s="86" t="s">
        <v>44</v>
      </c>
      <c r="D20" s="86"/>
      <c r="E20" s="87"/>
    </row>
    <row r="21" spans="1:5" s="7" customFormat="1" ht="38.25" hidden="1">
      <c r="A21" s="90"/>
      <c r="B21" s="91" t="s">
        <v>45</v>
      </c>
      <c r="C21" s="92" t="s">
        <v>46</v>
      </c>
      <c r="D21" s="92"/>
      <c r="E21" s="87"/>
    </row>
    <row r="22" spans="1:5" s="7" customFormat="1" ht="64.5" customHeight="1">
      <c r="A22" s="93" t="s">
        <v>86</v>
      </c>
      <c r="B22" s="93" t="s">
        <v>47</v>
      </c>
      <c r="C22" s="94" t="s">
        <v>80</v>
      </c>
      <c r="D22" s="94"/>
      <c r="E22" s="87">
        <v>54.3</v>
      </c>
    </row>
    <row r="23" spans="1:5" s="7" customFormat="1" ht="78" customHeight="1">
      <c r="A23" s="89" t="s">
        <v>86</v>
      </c>
      <c r="B23" s="89" t="s">
        <v>135</v>
      </c>
      <c r="C23" s="95" t="s">
        <v>81</v>
      </c>
      <c r="D23" s="95"/>
      <c r="E23" s="87">
        <v>100</v>
      </c>
    </row>
    <row r="24" spans="1:5" s="22" customFormat="1" ht="31.5" customHeight="1">
      <c r="A24" s="81" t="s">
        <v>51</v>
      </c>
      <c r="B24" s="81" t="s">
        <v>48</v>
      </c>
      <c r="C24" s="42" t="s">
        <v>98</v>
      </c>
      <c r="D24" s="42"/>
      <c r="E24" s="83">
        <f>E25</f>
        <v>0</v>
      </c>
    </row>
    <row r="25" spans="1:5" s="7" customFormat="1" ht="25.5">
      <c r="A25" s="84">
        <v>801</v>
      </c>
      <c r="B25" s="7" t="s">
        <v>96</v>
      </c>
      <c r="C25" s="86" t="s">
        <v>97</v>
      </c>
      <c r="D25" s="86"/>
      <c r="E25" s="87"/>
    </row>
    <row r="26" spans="1:5" s="7" customFormat="1" ht="51">
      <c r="A26" s="84">
        <v>801</v>
      </c>
      <c r="B26" s="89" t="s">
        <v>100</v>
      </c>
      <c r="C26" s="86" t="s">
        <v>99</v>
      </c>
      <c r="D26" s="86"/>
      <c r="E26" s="87">
        <v>2.5</v>
      </c>
    </row>
    <row r="27" spans="1:5" s="7" customFormat="1" ht="38.25">
      <c r="A27" s="84">
        <v>801</v>
      </c>
      <c r="B27" s="89" t="s">
        <v>155</v>
      </c>
      <c r="C27" s="86" t="s">
        <v>156</v>
      </c>
      <c r="D27" s="86"/>
      <c r="E27" s="87">
        <v>0.5</v>
      </c>
    </row>
    <row r="28" spans="1:5" s="22" customFormat="1" ht="12.75">
      <c r="A28" s="32">
        <v>801</v>
      </c>
      <c r="B28" s="81" t="s">
        <v>136</v>
      </c>
      <c r="C28" s="82" t="s">
        <v>84</v>
      </c>
      <c r="D28" s="82"/>
      <c r="E28" s="83">
        <v>3.2</v>
      </c>
    </row>
    <row r="29" spans="1:5" s="22" customFormat="1" ht="12.75">
      <c r="A29" s="81" t="s">
        <v>51</v>
      </c>
      <c r="B29" s="81" t="s">
        <v>55</v>
      </c>
      <c r="C29" s="82" t="s">
        <v>56</v>
      </c>
      <c r="D29" s="96">
        <f>D30</f>
        <v>-0.4759999999998854</v>
      </c>
      <c r="E29" s="96">
        <f>E30</f>
        <v>3318.3239999999996</v>
      </c>
    </row>
    <row r="30" spans="1:5" s="7" customFormat="1" ht="25.5">
      <c r="A30" s="81" t="s">
        <v>51</v>
      </c>
      <c r="B30" s="81" t="s">
        <v>57</v>
      </c>
      <c r="C30" s="82" t="s">
        <v>67</v>
      </c>
      <c r="D30" s="96">
        <f>D31+D32+D33+D34+D37+D38+D35+D36</f>
        <v>-0.4759999999998854</v>
      </c>
      <c r="E30" s="96">
        <f>E31+E32+E33+E34+E37+E38+E35+E36</f>
        <v>3318.3239999999996</v>
      </c>
    </row>
    <row r="31" spans="1:5" s="7" customFormat="1" ht="25.5">
      <c r="A31" s="32">
        <v>801</v>
      </c>
      <c r="B31" s="89" t="s">
        <v>89</v>
      </c>
      <c r="C31" s="86" t="s">
        <v>66</v>
      </c>
      <c r="D31" s="74">
        <v>-683.4</v>
      </c>
      <c r="E31" s="87">
        <v>881.1</v>
      </c>
    </row>
    <row r="32" spans="1:5" s="7" customFormat="1" ht="25.5">
      <c r="A32" s="32">
        <v>801</v>
      </c>
      <c r="B32" s="89" t="s">
        <v>154</v>
      </c>
      <c r="C32" s="86" t="s">
        <v>87</v>
      </c>
      <c r="D32" s="86"/>
      <c r="E32" s="87">
        <v>104.3</v>
      </c>
    </row>
    <row r="33" spans="1:5" s="7" customFormat="1" ht="12.75">
      <c r="A33" s="32">
        <v>801</v>
      </c>
      <c r="B33" s="89" t="s">
        <v>90</v>
      </c>
      <c r="C33" s="97" t="s">
        <v>102</v>
      </c>
      <c r="D33" s="98"/>
      <c r="E33" s="87"/>
    </row>
    <row r="34" spans="1:5" s="7" customFormat="1" ht="51">
      <c r="A34" s="32">
        <v>801</v>
      </c>
      <c r="B34" s="89" t="s">
        <v>129</v>
      </c>
      <c r="C34" s="97" t="s">
        <v>103</v>
      </c>
      <c r="D34" s="55">
        <v>-1623.276</v>
      </c>
      <c r="E34" s="55">
        <v>26.724</v>
      </c>
    </row>
    <row r="35" spans="1:5" s="7" customFormat="1" ht="25.5">
      <c r="A35" s="32">
        <v>801</v>
      </c>
      <c r="B35" s="89" t="s">
        <v>188</v>
      </c>
      <c r="C35" s="97" t="s">
        <v>189</v>
      </c>
      <c r="D35" s="87">
        <v>10</v>
      </c>
      <c r="E35" s="87">
        <v>10</v>
      </c>
    </row>
    <row r="36" spans="1:5" s="7" customFormat="1" ht="51">
      <c r="A36" s="32">
        <v>801</v>
      </c>
      <c r="B36" s="89" t="s">
        <v>190</v>
      </c>
      <c r="C36" s="97" t="s">
        <v>103</v>
      </c>
      <c r="D36" s="87">
        <v>1932.8</v>
      </c>
      <c r="E36" s="87">
        <v>1932.8</v>
      </c>
    </row>
    <row r="37" spans="1:5" s="7" customFormat="1" ht="25.5">
      <c r="A37" s="32">
        <v>801</v>
      </c>
      <c r="B37" s="89" t="s">
        <v>91</v>
      </c>
      <c r="C37" s="97" t="s">
        <v>104</v>
      </c>
      <c r="D37" s="87">
        <v>363.4</v>
      </c>
      <c r="E37" s="87">
        <v>363.4</v>
      </c>
    </row>
    <row r="38" spans="1:5" s="7" customFormat="1" ht="38.25">
      <c r="A38" s="32">
        <v>801</v>
      </c>
      <c r="B38" s="89" t="s">
        <v>92</v>
      </c>
      <c r="C38" s="86" t="s">
        <v>101</v>
      </c>
      <c r="D38" s="87">
        <v>0</v>
      </c>
      <c r="E38" s="87">
        <v>0</v>
      </c>
    </row>
    <row r="39" spans="1:5" s="7" customFormat="1" ht="12.75" customHeight="1">
      <c r="A39" s="32"/>
      <c r="B39" s="32"/>
      <c r="C39" s="82" t="s">
        <v>5</v>
      </c>
      <c r="D39" s="96">
        <f>D7+D29</f>
        <v>-0.4759999999998854</v>
      </c>
      <c r="E39" s="96">
        <f>E7+E29</f>
        <v>4063.8239999999996</v>
      </c>
    </row>
    <row r="40" spans="1:5" s="7" customFormat="1" ht="12.75" hidden="1">
      <c r="A40" s="7" t="s">
        <v>83</v>
      </c>
      <c r="B40" s="6"/>
      <c r="C40" s="6"/>
      <c r="D40" s="6"/>
      <c r="E40" s="6"/>
    </row>
    <row r="42" spans="1:5" ht="15" customHeight="1">
      <c r="A42" s="109"/>
      <c r="B42" s="100"/>
      <c r="C42" s="101"/>
      <c r="D42" s="101"/>
      <c r="E42" s="102"/>
    </row>
    <row r="43" spans="1:5" ht="12.75">
      <c r="A43" s="109"/>
      <c r="B43" s="101"/>
      <c r="C43" s="101"/>
      <c r="D43" s="101"/>
      <c r="E43" s="102"/>
    </row>
    <row r="44" spans="1:5" ht="12.75" customHeight="1">
      <c r="A44" s="41"/>
      <c r="B44" s="100"/>
      <c r="C44" s="101"/>
      <c r="D44" s="101"/>
      <c r="E44" s="102"/>
    </row>
    <row r="45" spans="1:5" ht="12.75" customHeight="1">
      <c r="A45" s="41"/>
      <c r="B45" s="101"/>
      <c r="C45" s="101"/>
      <c r="D45" s="101"/>
      <c r="E45" s="102"/>
    </row>
    <row r="46" spans="1:5" ht="12.75" customHeight="1">
      <c r="A46" s="41"/>
      <c r="B46" s="100"/>
      <c r="C46" s="101"/>
      <c r="D46" s="101"/>
      <c r="E46" s="102"/>
    </row>
    <row r="47" spans="1:5" ht="12.75">
      <c r="A47" s="41"/>
      <c r="B47" s="101"/>
      <c r="C47" s="101"/>
      <c r="D47" s="101"/>
      <c r="E47" s="102"/>
    </row>
    <row r="48" spans="1:5" ht="26.25" customHeight="1">
      <c r="A48" s="109"/>
      <c r="B48" s="108"/>
      <c r="C48" s="108"/>
      <c r="D48" s="108"/>
      <c r="E48" s="108"/>
    </row>
    <row r="49" ht="12.75">
      <c r="A49" s="109"/>
    </row>
  </sheetData>
  <sheetProtection/>
  <mergeCells count="8">
    <mergeCell ref="B46:E47"/>
    <mergeCell ref="A2:E2"/>
    <mergeCell ref="A6:E6"/>
    <mergeCell ref="B48:E48"/>
    <mergeCell ref="B42:E43"/>
    <mergeCell ref="A42:A43"/>
    <mergeCell ref="A48:A49"/>
    <mergeCell ref="B44:E45"/>
  </mergeCells>
  <printOptions/>
  <pageMargins left="0.6299212598425197" right="0.5118110236220472" top="0.5905511811023623" bottom="0.5118110236220472" header="0.5118110236220472" footer="0.5118110236220472"/>
  <pageSetup fitToHeight="3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52.875" style="2" customWidth="1"/>
    <col min="2" max="2" width="9.125" style="38" customWidth="1"/>
    <col min="3" max="3" width="8.375" style="38" customWidth="1"/>
    <col min="4" max="4" width="12.00390625" style="38" customWidth="1"/>
    <col min="5" max="5" width="15.00390625" style="35" customWidth="1"/>
  </cols>
  <sheetData>
    <row r="1" spans="3:5" ht="87" customHeight="1">
      <c r="C1" s="111" t="s">
        <v>195</v>
      </c>
      <c r="D1" s="111"/>
      <c r="E1" s="111"/>
    </row>
    <row r="2" spans="1:5" s="9" customFormat="1" ht="57.75" customHeight="1">
      <c r="A2" s="110" t="s">
        <v>158</v>
      </c>
      <c r="B2" s="110"/>
      <c r="C2" s="110"/>
      <c r="D2" s="110"/>
      <c r="E2" s="110"/>
    </row>
    <row r="3" s="9" customFormat="1" ht="15">
      <c r="E3" s="6" t="s">
        <v>9</v>
      </c>
    </row>
    <row r="4" spans="1:5" s="11" customFormat="1" ht="35.25" customHeight="1">
      <c r="A4" s="4" t="s">
        <v>14</v>
      </c>
      <c r="B4" s="4" t="s">
        <v>10</v>
      </c>
      <c r="C4" s="4" t="s">
        <v>11</v>
      </c>
      <c r="D4" s="4" t="s">
        <v>127</v>
      </c>
      <c r="E4" s="32" t="s">
        <v>0</v>
      </c>
    </row>
    <row r="5" spans="1:5" s="11" customFormat="1" ht="15.75">
      <c r="A5" s="4">
        <v>1</v>
      </c>
      <c r="B5" s="4">
        <v>2</v>
      </c>
      <c r="C5" s="4">
        <v>3</v>
      </c>
      <c r="D5" s="4"/>
      <c r="E5" s="32">
        <v>5</v>
      </c>
    </row>
    <row r="6" spans="1:5" s="16" customFormat="1" ht="12.75">
      <c r="A6" s="21" t="s">
        <v>17</v>
      </c>
      <c r="B6" s="36" t="s">
        <v>18</v>
      </c>
      <c r="C6" s="36" t="s">
        <v>19</v>
      </c>
      <c r="D6" s="53">
        <v>-308.576</v>
      </c>
      <c r="E6" s="53">
        <f>E7+E8+E10</f>
        <v>1657.424</v>
      </c>
    </row>
    <row r="7" spans="1:5" s="46" customFormat="1" ht="12.75">
      <c r="A7" s="45" t="s">
        <v>58</v>
      </c>
      <c r="B7" s="37" t="s">
        <v>18</v>
      </c>
      <c r="C7" s="37" t="s">
        <v>20</v>
      </c>
      <c r="D7" s="37"/>
      <c r="E7" s="49">
        <v>434</v>
      </c>
    </row>
    <row r="8" spans="1:5" s="13" customFormat="1" ht="12.75">
      <c r="A8" s="14" t="s">
        <v>22</v>
      </c>
      <c r="B8" s="37" t="s">
        <v>18</v>
      </c>
      <c r="C8" s="37" t="s">
        <v>23</v>
      </c>
      <c r="D8" s="37" t="s">
        <v>191</v>
      </c>
      <c r="E8" s="52">
        <v>1207.424</v>
      </c>
    </row>
    <row r="9" spans="1:5" s="13" customFormat="1" ht="12.75">
      <c r="A9" s="14" t="s">
        <v>24</v>
      </c>
      <c r="B9" s="37" t="s">
        <v>18</v>
      </c>
      <c r="C9" s="37" t="s">
        <v>31</v>
      </c>
      <c r="D9" s="37"/>
      <c r="E9" s="52">
        <v>10</v>
      </c>
    </row>
    <row r="10" spans="1:5" s="13" customFormat="1" ht="12.75">
      <c r="A10" s="75" t="s">
        <v>131</v>
      </c>
      <c r="B10" s="37" t="s">
        <v>18</v>
      </c>
      <c r="C10" s="37" t="s">
        <v>132</v>
      </c>
      <c r="D10" s="37" t="s">
        <v>68</v>
      </c>
      <c r="E10" s="34">
        <v>16</v>
      </c>
    </row>
    <row r="11" spans="1:5" s="17" customFormat="1" ht="12.75">
      <c r="A11" s="21" t="s">
        <v>25</v>
      </c>
      <c r="B11" s="36" t="s">
        <v>20</v>
      </c>
      <c r="C11" s="36" t="s">
        <v>19</v>
      </c>
      <c r="D11" s="51">
        <f>D12</f>
        <v>0</v>
      </c>
      <c r="E11" s="51">
        <f>E12</f>
        <v>104.3</v>
      </c>
    </row>
    <row r="12" spans="1:5" s="47" customFormat="1" ht="18" customHeight="1">
      <c r="A12" s="14" t="s">
        <v>59</v>
      </c>
      <c r="B12" s="37" t="s">
        <v>20</v>
      </c>
      <c r="C12" s="37" t="s">
        <v>21</v>
      </c>
      <c r="D12" s="37"/>
      <c r="E12" s="50">
        <v>104.3</v>
      </c>
    </row>
    <row r="13" spans="1:5" s="17" customFormat="1" ht="21">
      <c r="A13" s="21" t="s">
        <v>26</v>
      </c>
      <c r="B13" s="36" t="s">
        <v>21</v>
      </c>
      <c r="C13" s="36" t="s">
        <v>19</v>
      </c>
      <c r="D13" s="33">
        <f>D14</f>
        <v>0</v>
      </c>
      <c r="E13" s="33">
        <f>E14</f>
        <v>2</v>
      </c>
    </row>
    <row r="14" spans="1:5" s="13" customFormat="1" ht="27" customHeight="1">
      <c r="A14" s="14" t="s">
        <v>27</v>
      </c>
      <c r="B14" s="37" t="s">
        <v>21</v>
      </c>
      <c r="C14" s="37" t="s">
        <v>28</v>
      </c>
      <c r="D14" s="37"/>
      <c r="E14" s="34">
        <v>2</v>
      </c>
    </row>
    <row r="15" spans="1:5" s="18" customFormat="1" ht="12.75">
      <c r="A15" s="21" t="s">
        <v>29</v>
      </c>
      <c r="B15" s="36" t="s">
        <v>23</v>
      </c>
      <c r="C15" s="36" t="s">
        <v>19</v>
      </c>
      <c r="D15" s="33" t="str">
        <f>D16</f>
        <v>224,8</v>
      </c>
      <c r="E15" s="33">
        <f>E16</f>
        <v>1932.8</v>
      </c>
    </row>
    <row r="16" spans="1:5" ht="12.75">
      <c r="A16" s="15" t="s">
        <v>137</v>
      </c>
      <c r="B16" s="37" t="s">
        <v>23</v>
      </c>
      <c r="C16" s="37" t="s">
        <v>28</v>
      </c>
      <c r="D16" s="37" t="s">
        <v>159</v>
      </c>
      <c r="E16" s="34">
        <v>1932.8</v>
      </c>
    </row>
    <row r="17" spans="1:5" s="19" customFormat="1" ht="12.75">
      <c r="A17" s="21" t="s">
        <v>32</v>
      </c>
      <c r="B17" s="36" t="s">
        <v>30</v>
      </c>
      <c r="C17" s="36" t="s">
        <v>19</v>
      </c>
      <c r="D17" s="53">
        <f>D18+D19</f>
        <v>842.447</v>
      </c>
      <c r="E17" s="53">
        <f>E18+E19</f>
        <v>1126.447</v>
      </c>
    </row>
    <row r="18" spans="1:5" s="19" customFormat="1" ht="12.75">
      <c r="A18" s="15" t="s">
        <v>60</v>
      </c>
      <c r="B18" s="77" t="s">
        <v>30</v>
      </c>
      <c r="C18" s="77" t="s">
        <v>20</v>
      </c>
      <c r="D18" s="78"/>
      <c r="E18" s="53"/>
    </row>
    <row r="19" spans="1:5" ht="12.75">
      <c r="A19" s="15" t="s">
        <v>60</v>
      </c>
      <c r="B19" s="37" t="s">
        <v>30</v>
      </c>
      <c r="C19" s="37" t="s">
        <v>21</v>
      </c>
      <c r="D19" s="37" t="s">
        <v>193</v>
      </c>
      <c r="E19" s="99">
        <v>1126.447</v>
      </c>
    </row>
    <row r="20" spans="1:5" s="20" customFormat="1" ht="21">
      <c r="A20" s="21" t="s">
        <v>33</v>
      </c>
      <c r="B20" s="36" t="s">
        <v>31</v>
      </c>
      <c r="C20" s="36" t="s">
        <v>30</v>
      </c>
      <c r="D20" s="36"/>
      <c r="E20" s="53"/>
    </row>
    <row r="21" spans="1:5" ht="12.75">
      <c r="A21" s="15" t="s">
        <v>34</v>
      </c>
      <c r="B21" s="37" t="s">
        <v>31</v>
      </c>
      <c r="C21" s="37" t="s">
        <v>30</v>
      </c>
      <c r="D21" s="37"/>
      <c r="E21" s="52"/>
    </row>
    <row r="22" spans="1:5" ht="12.75">
      <c r="A22" s="21" t="s">
        <v>69</v>
      </c>
      <c r="B22" s="36" t="s">
        <v>68</v>
      </c>
      <c r="C22" s="36" t="s">
        <v>19</v>
      </c>
      <c r="D22" s="33">
        <f>D23</f>
        <v>0</v>
      </c>
      <c r="E22" s="33">
        <f>E23</f>
        <v>0</v>
      </c>
    </row>
    <row r="23" spans="1:5" ht="12.75">
      <c r="A23" s="15" t="s">
        <v>70</v>
      </c>
      <c r="B23" s="37" t="s">
        <v>68</v>
      </c>
      <c r="C23" s="37" t="s">
        <v>18</v>
      </c>
      <c r="D23" s="37"/>
      <c r="E23" s="34">
        <v>0</v>
      </c>
    </row>
    <row r="24" spans="1:5" ht="12.75">
      <c r="A24" s="21" t="s">
        <v>54</v>
      </c>
      <c r="B24" s="36" t="s">
        <v>31</v>
      </c>
      <c r="C24" s="36" t="s">
        <v>19</v>
      </c>
      <c r="D24" s="36"/>
      <c r="E24" s="33">
        <v>0</v>
      </c>
    </row>
    <row r="25" spans="1:5" ht="12.75">
      <c r="A25" s="15" t="s">
        <v>61</v>
      </c>
      <c r="B25" s="37" t="s">
        <v>31</v>
      </c>
      <c r="C25" s="37" t="s">
        <v>23</v>
      </c>
      <c r="D25" s="37"/>
      <c r="E25" s="34">
        <v>0</v>
      </c>
    </row>
    <row r="26" spans="1:5" s="20" customFormat="1" ht="12.75">
      <c r="A26" s="21" t="s">
        <v>35</v>
      </c>
      <c r="B26" s="36"/>
      <c r="C26" s="36"/>
      <c r="D26" s="68">
        <f>D6+D11+D13+D17+D15+D22</f>
        <v>758.671</v>
      </c>
      <c r="E26" s="68">
        <f>E6+E11+E13+E17+E15+E22</f>
        <v>4822.971</v>
      </c>
    </row>
    <row r="27" ht="12.75">
      <c r="E27" s="44"/>
    </row>
  </sheetData>
  <sheetProtection/>
  <mergeCells count="2">
    <mergeCell ref="A2:E2"/>
    <mergeCell ref="C1:E1"/>
  </mergeCells>
  <printOptions/>
  <pageMargins left="0.7874015748031497" right="0.7874015748031497" top="0.5905511811023623" bottom="0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SheetLayoutView="100" zoomScalePageLayoutView="0" workbookViewId="0" topLeftCell="A49">
      <selection activeCell="B1" sqref="B1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5.375" style="0" customWidth="1"/>
    <col min="5" max="5" width="11.75390625" style="0" customWidth="1"/>
    <col min="6" max="6" width="7.25390625" style="0" customWidth="1"/>
    <col min="7" max="7" width="12.25390625" style="0" customWidth="1"/>
    <col min="8" max="8" width="12.875" style="30" customWidth="1"/>
    <col min="9" max="9" width="16.25390625" style="0" customWidth="1"/>
  </cols>
  <sheetData>
    <row r="1" spans="6:10" ht="82.5" customHeight="1">
      <c r="F1" s="111" t="s">
        <v>196</v>
      </c>
      <c r="G1" s="111"/>
      <c r="H1" s="111"/>
      <c r="I1" s="43"/>
      <c r="J1" s="43"/>
    </row>
    <row r="2" spans="1:8" s="1" customFormat="1" ht="66" customHeight="1">
      <c r="A2" s="110" t="s">
        <v>182</v>
      </c>
      <c r="B2" s="110"/>
      <c r="C2" s="110"/>
      <c r="D2" s="110"/>
      <c r="E2" s="110"/>
      <c r="F2" s="110"/>
      <c r="G2" s="110"/>
      <c r="H2" s="110"/>
    </row>
    <row r="3" spans="1:8" s="1" customFormat="1" ht="15.75">
      <c r="A3" s="10"/>
      <c r="B3" s="10"/>
      <c r="C3" s="10"/>
      <c r="D3" s="10"/>
      <c r="E3" s="10"/>
      <c r="F3" s="10"/>
      <c r="G3" s="10"/>
      <c r="H3" s="27" t="s">
        <v>9</v>
      </c>
    </row>
    <row r="4" spans="1:8" s="12" customFormat="1" ht="31.5">
      <c r="A4" s="4" t="s">
        <v>16</v>
      </c>
      <c r="B4" s="4" t="s">
        <v>15</v>
      </c>
      <c r="C4" s="4" t="s">
        <v>10</v>
      </c>
      <c r="D4" s="4" t="s">
        <v>11</v>
      </c>
      <c r="E4" s="4" t="s">
        <v>12</v>
      </c>
      <c r="F4" s="4" t="s">
        <v>13</v>
      </c>
      <c r="G4" s="4" t="s">
        <v>128</v>
      </c>
      <c r="H4" s="28" t="s">
        <v>0</v>
      </c>
    </row>
    <row r="5" spans="1:8" s="12" customFormat="1" ht="15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/>
      <c r="H5" s="29">
        <v>8</v>
      </c>
    </row>
    <row r="6" spans="1:9" ht="19.5" customHeight="1">
      <c r="A6" s="25" t="s">
        <v>36</v>
      </c>
      <c r="B6" s="26" t="s">
        <v>86</v>
      </c>
      <c r="C6" s="26"/>
      <c r="D6" s="26"/>
      <c r="E6" s="26"/>
      <c r="F6" s="26"/>
      <c r="G6" s="54"/>
      <c r="H6" s="54">
        <f>H7+H22+H28+H39</f>
        <v>1653.424</v>
      </c>
      <c r="I6" s="112"/>
    </row>
    <row r="7" spans="1:9" ht="25.5">
      <c r="A7" s="31" t="s">
        <v>53</v>
      </c>
      <c r="B7" s="58" t="s">
        <v>86</v>
      </c>
      <c r="C7" s="59" t="s">
        <v>18</v>
      </c>
      <c r="D7" s="59" t="s">
        <v>23</v>
      </c>
      <c r="E7" s="59" t="s">
        <v>50</v>
      </c>
      <c r="F7" s="59" t="s">
        <v>51</v>
      </c>
      <c r="G7" s="62">
        <f>G8</f>
        <v>-308.57599999999996</v>
      </c>
      <c r="H7" s="62">
        <f>H8</f>
        <v>1207.424</v>
      </c>
      <c r="I7" s="112"/>
    </row>
    <row r="8" spans="1:8" ht="12.75">
      <c r="A8" s="23" t="s">
        <v>49</v>
      </c>
      <c r="B8" s="58" t="s">
        <v>86</v>
      </c>
      <c r="C8" s="59" t="s">
        <v>18</v>
      </c>
      <c r="D8" s="59" t="s">
        <v>23</v>
      </c>
      <c r="E8" s="40"/>
      <c r="F8" s="59" t="s">
        <v>51</v>
      </c>
      <c r="G8" s="62">
        <f>G9+G10+G11+G12+G13+G14+G15+G16+G17+G18+G19+G20+G21</f>
        <v>-308.57599999999996</v>
      </c>
      <c r="H8" s="62">
        <f>H9+H10+H11+H12+H13+H14+H15+H16+H17+H18+H19+H20+H21</f>
        <v>1207.424</v>
      </c>
    </row>
    <row r="9" spans="1:8" ht="22.5">
      <c r="A9" s="64" t="s">
        <v>123</v>
      </c>
      <c r="B9" s="39" t="s">
        <v>86</v>
      </c>
      <c r="C9" s="40" t="s">
        <v>18</v>
      </c>
      <c r="D9" s="40" t="s">
        <v>23</v>
      </c>
      <c r="E9" s="40"/>
      <c r="F9" s="40" t="s">
        <v>105</v>
      </c>
      <c r="G9" s="40"/>
      <c r="H9" s="55"/>
    </row>
    <row r="10" spans="1:8" ht="45">
      <c r="A10" s="64" t="s">
        <v>124</v>
      </c>
      <c r="B10" s="39" t="s">
        <v>86</v>
      </c>
      <c r="C10" s="40" t="s">
        <v>18</v>
      </c>
      <c r="D10" s="40" t="s">
        <v>23</v>
      </c>
      <c r="E10" s="40"/>
      <c r="F10" s="40" t="s">
        <v>113</v>
      </c>
      <c r="G10" s="40"/>
      <c r="H10" s="55"/>
    </row>
    <row r="11" spans="1:8" ht="22.5">
      <c r="A11" s="64" t="s">
        <v>123</v>
      </c>
      <c r="B11" s="39" t="s">
        <v>86</v>
      </c>
      <c r="C11" s="40" t="s">
        <v>18</v>
      </c>
      <c r="D11" s="40" t="s">
        <v>23</v>
      </c>
      <c r="E11" s="40" t="s">
        <v>160</v>
      </c>
      <c r="F11" s="40" t="s">
        <v>105</v>
      </c>
      <c r="G11" s="40" t="s">
        <v>167</v>
      </c>
      <c r="H11" s="55">
        <v>388</v>
      </c>
    </row>
    <row r="12" spans="1:8" ht="45">
      <c r="A12" s="64" t="s">
        <v>124</v>
      </c>
      <c r="B12" s="39" t="s">
        <v>86</v>
      </c>
      <c r="C12" s="40" t="s">
        <v>18</v>
      </c>
      <c r="D12" s="40" t="s">
        <v>23</v>
      </c>
      <c r="E12" s="40" t="s">
        <v>160</v>
      </c>
      <c r="F12" s="40" t="s">
        <v>113</v>
      </c>
      <c r="G12" s="40" t="s">
        <v>169</v>
      </c>
      <c r="H12" s="55">
        <v>160.1</v>
      </c>
    </row>
    <row r="13" spans="1:8" ht="45">
      <c r="A13" s="64" t="s">
        <v>124</v>
      </c>
      <c r="B13" s="39" t="s">
        <v>86</v>
      </c>
      <c r="C13" s="40" t="s">
        <v>18</v>
      </c>
      <c r="D13" s="40" t="s">
        <v>23</v>
      </c>
      <c r="E13" s="40" t="s">
        <v>122</v>
      </c>
      <c r="F13" s="40" t="s">
        <v>105</v>
      </c>
      <c r="G13" s="40" t="s">
        <v>166</v>
      </c>
      <c r="H13" s="55"/>
    </row>
    <row r="14" spans="1:8" ht="22.5">
      <c r="A14" s="64" t="s">
        <v>123</v>
      </c>
      <c r="B14" s="39" t="s">
        <v>86</v>
      </c>
      <c r="C14" s="40" t="s">
        <v>18</v>
      </c>
      <c r="D14" s="40" t="s">
        <v>23</v>
      </c>
      <c r="E14" s="40" t="s">
        <v>161</v>
      </c>
      <c r="F14" s="40" t="s">
        <v>105</v>
      </c>
      <c r="G14" s="40" t="s">
        <v>180</v>
      </c>
      <c r="H14" s="55">
        <v>175</v>
      </c>
    </row>
    <row r="15" spans="1:8" ht="45">
      <c r="A15" s="64" t="s">
        <v>124</v>
      </c>
      <c r="B15" s="39" t="s">
        <v>86</v>
      </c>
      <c r="C15" s="40" t="s">
        <v>18</v>
      </c>
      <c r="D15" s="40" t="s">
        <v>23</v>
      </c>
      <c r="E15" s="40" t="s">
        <v>161</v>
      </c>
      <c r="F15" s="40" t="s">
        <v>113</v>
      </c>
      <c r="G15" s="40" t="s">
        <v>181</v>
      </c>
      <c r="H15" s="55">
        <v>52</v>
      </c>
    </row>
    <row r="16" spans="1:8" ht="22.5">
      <c r="A16" s="64" t="s">
        <v>123</v>
      </c>
      <c r="B16" s="39" t="s">
        <v>86</v>
      </c>
      <c r="C16" s="40" t="s">
        <v>18</v>
      </c>
      <c r="D16" s="40" t="s">
        <v>23</v>
      </c>
      <c r="E16" s="40" t="s">
        <v>138</v>
      </c>
      <c r="F16" s="40" t="s">
        <v>105</v>
      </c>
      <c r="G16" s="40" t="s">
        <v>170</v>
      </c>
      <c r="H16" s="55">
        <v>288</v>
      </c>
    </row>
    <row r="17" spans="1:8" ht="45">
      <c r="A17" s="64" t="s">
        <v>124</v>
      </c>
      <c r="B17" s="39" t="s">
        <v>86</v>
      </c>
      <c r="C17" s="40" t="s">
        <v>18</v>
      </c>
      <c r="D17" s="40" t="s">
        <v>23</v>
      </c>
      <c r="E17" s="40" t="s">
        <v>138</v>
      </c>
      <c r="F17" s="40" t="s">
        <v>113</v>
      </c>
      <c r="G17" s="40" t="s">
        <v>171</v>
      </c>
      <c r="H17" s="55">
        <v>51.2</v>
      </c>
    </row>
    <row r="18" spans="1:8" ht="22.5">
      <c r="A18" s="64" t="s">
        <v>123</v>
      </c>
      <c r="B18" s="39" t="s">
        <v>86</v>
      </c>
      <c r="C18" s="40" t="s">
        <v>18</v>
      </c>
      <c r="D18" s="40" t="s">
        <v>23</v>
      </c>
      <c r="E18" s="40" t="s">
        <v>162</v>
      </c>
      <c r="F18" s="40" t="s">
        <v>105</v>
      </c>
      <c r="G18" s="40" t="s">
        <v>168</v>
      </c>
      <c r="H18" s="55">
        <v>51.4</v>
      </c>
    </row>
    <row r="19" spans="1:8" ht="45">
      <c r="A19" s="64" t="s">
        <v>124</v>
      </c>
      <c r="B19" s="39" t="s">
        <v>86</v>
      </c>
      <c r="C19" s="40" t="s">
        <v>18</v>
      </c>
      <c r="D19" s="40" t="s">
        <v>23</v>
      </c>
      <c r="E19" s="40" t="s">
        <v>162</v>
      </c>
      <c r="F19" s="40" t="s">
        <v>113</v>
      </c>
      <c r="G19" s="40"/>
      <c r="H19" s="55">
        <v>15</v>
      </c>
    </row>
    <row r="20" spans="1:8" ht="22.5">
      <c r="A20" s="64" t="s">
        <v>110</v>
      </c>
      <c r="B20" s="39" t="s">
        <v>86</v>
      </c>
      <c r="C20" s="40" t="s">
        <v>18</v>
      </c>
      <c r="D20" s="40" t="s">
        <v>23</v>
      </c>
      <c r="E20" s="40" t="s">
        <v>183</v>
      </c>
      <c r="F20" s="40" t="s">
        <v>106</v>
      </c>
      <c r="G20" s="40" t="s">
        <v>184</v>
      </c>
      <c r="H20" s="55">
        <v>26.724</v>
      </c>
    </row>
    <row r="21" spans="1:8" ht="22.5">
      <c r="A21" s="64" t="s">
        <v>110</v>
      </c>
      <c r="B21" s="39" t="s">
        <v>86</v>
      </c>
      <c r="C21" s="40" t="s">
        <v>18</v>
      </c>
      <c r="D21" s="40" t="s">
        <v>23</v>
      </c>
      <c r="E21" s="40" t="s">
        <v>138</v>
      </c>
      <c r="F21" s="40" t="s">
        <v>106</v>
      </c>
      <c r="G21" s="40" t="s">
        <v>172</v>
      </c>
      <c r="H21" s="55"/>
    </row>
    <row r="22" spans="1:8" ht="12.75">
      <c r="A22" s="23" t="s">
        <v>58</v>
      </c>
      <c r="B22" s="58" t="s">
        <v>86</v>
      </c>
      <c r="C22" s="59" t="s">
        <v>18</v>
      </c>
      <c r="D22" s="59" t="s">
        <v>20</v>
      </c>
      <c r="E22" s="59" t="s">
        <v>117</v>
      </c>
      <c r="F22" s="59" t="s">
        <v>51</v>
      </c>
      <c r="G22" s="49">
        <f>G24+G25+G26+G27</f>
        <v>1.4210854715202004E-14</v>
      </c>
      <c r="H22" s="49">
        <f>H24+H25+H26+H27</f>
        <v>434</v>
      </c>
    </row>
    <row r="23" spans="1:8" ht="33.75">
      <c r="A23" s="64" t="s">
        <v>125</v>
      </c>
      <c r="B23" s="39" t="s">
        <v>86</v>
      </c>
      <c r="C23" s="40" t="s">
        <v>18</v>
      </c>
      <c r="D23" s="40" t="s">
        <v>20</v>
      </c>
      <c r="E23" s="40" t="s">
        <v>126</v>
      </c>
      <c r="F23" s="79" t="s">
        <v>51</v>
      </c>
      <c r="G23" s="59"/>
      <c r="H23" s="49">
        <f>H22</f>
        <v>434</v>
      </c>
    </row>
    <row r="24" spans="1:8" ht="22.5">
      <c r="A24" s="64" t="s">
        <v>123</v>
      </c>
      <c r="B24" s="39" t="s">
        <v>86</v>
      </c>
      <c r="C24" s="40" t="s">
        <v>18</v>
      </c>
      <c r="D24" s="40" t="s">
        <v>20</v>
      </c>
      <c r="E24" s="40" t="s">
        <v>122</v>
      </c>
      <c r="F24" s="79" t="s">
        <v>105</v>
      </c>
      <c r="G24" s="70">
        <v>-196.2</v>
      </c>
      <c r="H24" s="70">
        <v>136.8</v>
      </c>
    </row>
    <row r="25" spans="1:8" ht="45">
      <c r="A25" s="64" t="s">
        <v>124</v>
      </c>
      <c r="B25" s="39" t="s">
        <v>86</v>
      </c>
      <c r="C25" s="40" t="s">
        <v>18</v>
      </c>
      <c r="D25" s="40" t="s">
        <v>20</v>
      </c>
      <c r="E25" s="59" t="s">
        <v>122</v>
      </c>
      <c r="F25" s="40" t="s">
        <v>113</v>
      </c>
      <c r="G25" s="40" t="s">
        <v>165</v>
      </c>
      <c r="H25" s="70">
        <v>196.2</v>
      </c>
    </row>
    <row r="26" spans="1:8" ht="22.5">
      <c r="A26" s="64" t="s">
        <v>123</v>
      </c>
      <c r="B26" s="39" t="s">
        <v>86</v>
      </c>
      <c r="C26" s="40" t="s">
        <v>18</v>
      </c>
      <c r="D26" s="40" t="s">
        <v>20</v>
      </c>
      <c r="E26" s="59" t="s">
        <v>138</v>
      </c>
      <c r="F26" s="40" t="s">
        <v>113</v>
      </c>
      <c r="G26" s="40" t="s">
        <v>179</v>
      </c>
      <c r="H26" s="70">
        <v>101</v>
      </c>
    </row>
    <row r="27" spans="1:8" ht="45">
      <c r="A27" s="64" t="s">
        <v>124</v>
      </c>
      <c r="B27" s="39" t="s">
        <v>86</v>
      </c>
      <c r="C27" s="40" t="s">
        <v>18</v>
      </c>
      <c r="D27" s="40" t="s">
        <v>20</v>
      </c>
      <c r="E27" s="59"/>
      <c r="F27" s="40"/>
      <c r="G27" s="40"/>
      <c r="H27" s="70"/>
    </row>
    <row r="28" spans="1:8" ht="25.5">
      <c r="A28" s="31" t="s">
        <v>62</v>
      </c>
      <c r="B28" s="58" t="s">
        <v>86</v>
      </c>
      <c r="C28" s="59" t="s">
        <v>18</v>
      </c>
      <c r="D28" s="59" t="s">
        <v>31</v>
      </c>
      <c r="E28" s="59" t="s">
        <v>50</v>
      </c>
      <c r="F28" s="59" t="s">
        <v>51</v>
      </c>
      <c r="G28" s="59"/>
      <c r="H28" s="60">
        <f>H29</f>
        <v>10</v>
      </c>
    </row>
    <row r="29" spans="1:8" ht="25.5" customHeight="1">
      <c r="A29" s="64" t="s">
        <v>52</v>
      </c>
      <c r="B29" s="39" t="s">
        <v>86</v>
      </c>
      <c r="C29" s="40" t="s">
        <v>18</v>
      </c>
      <c r="D29" s="40" t="s">
        <v>31</v>
      </c>
      <c r="E29" s="69" t="s">
        <v>114</v>
      </c>
      <c r="F29" s="40" t="s">
        <v>51</v>
      </c>
      <c r="G29" s="40"/>
      <c r="H29" s="56">
        <v>10</v>
      </c>
    </row>
    <row r="30" spans="1:8" ht="25.5" customHeight="1">
      <c r="A30" s="64" t="s">
        <v>123</v>
      </c>
      <c r="B30" s="39" t="s">
        <v>86</v>
      </c>
      <c r="C30" s="40" t="s">
        <v>18</v>
      </c>
      <c r="D30" s="40" t="s">
        <v>31</v>
      </c>
      <c r="E30" s="40" t="s">
        <v>114</v>
      </c>
      <c r="F30" s="40" t="s">
        <v>109</v>
      </c>
      <c r="G30" s="40"/>
      <c r="H30" s="56"/>
    </row>
    <row r="31" spans="1:8" ht="25.5" customHeight="1">
      <c r="A31" s="64" t="s">
        <v>187</v>
      </c>
      <c r="B31" s="39" t="s">
        <v>86</v>
      </c>
      <c r="C31" s="40" t="s">
        <v>18</v>
      </c>
      <c r="D31" s="40" t="s">
        <v>132</v>
      </c>
      <c r="E31" s="40" t="s">
        <v>186</v>
      </c>
      <c r="F31" s="40" t="s">
        <v>106</v>
      </c>
      <c r="G31" s="56">
        <v>10</v>
      </c>
      <c r="H31" s="56">
        <v>10</v>
      </c>
    </row>
    <row r="32" spans="1:8" ht="25.5" customHeight="1">
      <c r="A32" s="64" t="s">
        <v>131</v>
      </c>
      <c r="B32" s="39" t="s">
        <v>86</v>
      </c>
      <c r="C32" s="40" t="s">
        <v>18</v>
      </c>
      <c r="D32" s="40" t="s">
        <v>132</v>
      </c>
      <c r="E32" s="40" t="s">
        <v>150</v>
      </c>
      <c r="F32" s="40" t="s">
        <v>51</v>
      </c>
      <c r="G32" s="40"/>
      <c r="H32" s="76">
        <v>1</v>
      </c>
    </row>
    <row r="33" spans="1:8" ht="25.5" customHeight="1">
      <c r="A33" s="64" t="s">
        <v>131</v>
      </c>
      <c r="B33" s="39" t="s">
        <v>86</v>
      </c>
      <c r="C33" s="40" t="s">
        <v>18</v>
      </c>
      <c r="D33" s="40" t="s">
        <v>132</v>
      </c>
      <c r="E33" s="40" t="s">
        <v>133</v>
      </c>
      <c r="F33" s="40" t="s">
        <v>134</v>
      </c>
      <c r="G33" s="40"/>
      <c r="H33" s="56">
        <v>5</v>
      </c>
    </row>
    <row r="34" spans="1:8" ht="25.5">
      <c r="A34" s="61" t="s">
        <v>59</v>
      </c>
      <c r="B34" s="58" t="s">
        <v>86</v>
      </c>
      <c r="C34" s="59" t="s">
        <v>20</v>
      </c>
      <c r="D34" s="59" t="s">
        <v>21</v>
      </c>
      <c r="E34" s="40" t="s">
        <v>164</v>
      </c>
      <c r="F34" s="59" t="s">
        <v>51</v>
      </c>
      <c r="G34" s="60">
        <f>G36+G37+G38</f>
        <v>0</v>
      </c>
      <c r="H34" s="60">
        <f>H36+H37+H38</f>
        <v>104.3</v>
      </c>
    </row>
    <row r="35" spans="1:8" ht="35.25" customHeight="1">
      <c r="A35" s="64" t="s">
        <v>63</v>
      </c>
      <c r="B35" s="39" t="s">
        <v>86</v>
      </c>
      <c r="C35" s="40" t="s">
        <v>20</v>
      </c>
      <c r="D35" s="40" t="s">
        <v>21</v>
      </c>
      <c r="E35" s="40" t="s">
        <v>164</v>
      </c>
      <c r="F35" s="40" t="s">
        <v>51</v>
      </c>
      <c r="G35" s="56">
        <f>G34</f>
        <v>0</v>
      </c>
      <c r="H35" s="56"/>
    </row>
    <row r="36" spans="1:8" ht="35.25" customHeight="1">
      <c r="A36" s="64" t="s">
        <v>123</v>
      </c>
      <c r="B36" s="39" t="s">
        <v>86</v>
      </c>
      <c r="C36" s="40" t="s">
        <v>20</v>
      </c>
      <c r="D36" s="40" t="s">
        <v>21</v>
      </c>
      <c r="E36" s="40" t="s">
        <v>164</v>
      </c>
      <c r="F36" s="40" t="s">
        <v>105</v>
      </c>
      <c r="G36" s="40" t="s">
        <v>173</v>
      </c>
      <c r="H36" s="80">
        <v>75</v>
      </c>
    </row>
    <row r="37" spans="1:8" ht="35.25" customHeight="1">
      <c r="A37" s="64" t="s">
        <v>124</v>
      </c>
      <c r="B37" s="39" t="s">
        <v>86</v>
      </c>
      <c r="C37" s="40" t="s">
        <v>20</v>
      </c>
      <c r="D37" s="40" t="s">
        <v>21</v>
      </c>
      <c r="E37" s="40" t="s">
        <v>164</v>
      </c>
      <c r="F37" s="40" t="s">
        <v>113</v>
      </c>
      <c r="G37" s="40" t="s">
        <v>174</v>
      </c>
      <c r="H37" s="80">
        <v>22.6</v>
      </c>
    </row>
    <row r="38" spans="1:8" ht="35.25" customHeight="1">
      <c r="A38" s="64" t="s">
        <v>110</v>
      </c>
      <c r="B38" s="39" t="s">
        <v>86</v>
      </c>
      <c r="C38" s="40" t="s">
        <v>20</v>
      </c>
      <c r="D38" s="40" t="s">
        <v>21</v>
      </c>
      <c r="E38" s="40" t="s">
        <v>164</v>
      </c>
      <c r="F38" s="40" t="s">
        <v>106</v>
      </c>
      <c r="G38" s="40" t="s">
        <v>175</v>
      </c>
      <c r="H38" s="56">
        <v>6.7</v>
      </c>
    </row>
    <row r="39" spans="1:8" ht="51">
      <c r="A39" s="31" t="s">
        <v>27</v>
      </c>
      <c r="B39" s="58" t="s">
        <v>86</v>
      </c>
      <c r="C39" s="59" t="s">
        <v>21</v>
      </c>
      <c r="D39" s="59" t="s">
        <v>28</v>
      </c>
      <c r="E39" s="59" t="s">
        <v>50</v>
      </c>
      <c r="F39" s="59" t="s">
        <v>51</v>
      </c>
      <c r="G39" s="59"/>
      <c r="H39" s="60">
        <f>H40</f>
        <v>2</v>
      </c>
    </row>
    <row r="40" spans="1:8" ht="38.25">
      <c r="A40" s="61" t="s">
        <v>93</v>
      </c>
      <c r="B40" s="58" t="s">
        <v>86</v>
      </c>
      <c r="C40" s="59" t="s">
        <v>21</v>
      </c>
      <c r="D40" s="59" t="s">
        <v>28</v>
      </c>
      <c r="E40" s="59" t="s">
        <v>115</v>
      </c>
      <c r="F40" s="59" t="s">
        <v>51</v>
      </c>
      <c r="G40" s="59"/>
      <c r="H40" s="60">
        <v>2</v>
      </c>
    </row>
    <row r="41" spans="1:8" ht="22.5">
      <c r="A41" s="64" t="s">
        <v>110</v>
      </c>
      <c r="B41" s="39" t="s">
        <v>86</v>
      </c>
      <c r="C41" s="40" t="s">
        <v>21</v>
      </c>
      <c r="D41" s="40" t="s">
        <v>28</v>
      </c>
      <c r="E41" s="59" t="s">
        <v>115</v>
      </c>
      <c r="F41" s="40" t="s">
        <v>106</v>
      </c>
      <c r="G41" s="40"/>
      <c r="H41" s="56">
        <v>2</v>
      </c>
    </row>
    <row r="42" spans="1:8" ht="31.5">
      <c r="A42" s="25" t="s">
        <v>139</v>
      </c>
      <c r="B42" s="39" t="s">
        <v>86</v>
      </c>
      <c r="C42" s="40" t="s">
        <v>23</v>
      </c>
      <c r="D42" s="40" t="s">
        <v>28</v>
      </c>
      <c r="E42" s="59"/>
      <c r="F42" s="40"/>
      <c r="G42" s="76">
        <f>G43+G44</f>
        <v>224.8</v>
      </c>
      <c r="H42" s="76">
        <f>H43+H44</f>
        <v>1932.8000000000002</v>
      </c>
    </row>
    <row r="43" spans="1:8" ht="56.25">
      <c r="A43" s="64" t="s">
        <v>142</v>
      </c>
      <c r="B43" s="39" t="s">
        <v>86</v>
      </c>
      <c r="C43" s="40" t="s">
        <v>23</v>
      </c>
      <c r="D43" s="40" t="s">
        <v>28</v>
      </c>
      <c r="E43" s="59" t="s">
        <v>141</v>
      </c>
      <c r="F43" s="40" t="s">
        <v>106</v>
      </c>
      <c r="G43" s="40" t="s">
        <v>176</v>
      </c>
      <c r="H43" s="56">
        <v>1850.9</v>
      </c>
    </row>
    <row r="44" spans="1:8" ht="56.25">
      <c r="A44" s="64" t="s">
        <v>140</v>
      </c>
      <c r="B44" s="39" t="s">
        <v>86</v>
      </c>
      <c r="C44" s="40" t="s">
        <v>23</v>
      </c>
      <c r="D44" s="40" t="s">
        <v>28</v>
      </c>
      <c r="E44" s="59" t="s">
        <v>141</v>
      </c>
      <c r="F44" s="40" t="s">
        <v>130</v>
      </c>
      <c r="G44" s="40" t="s">
        <v>177</v>
      </c>
      <c r="H44" s="56">
        <v>81.9</v>
      </c>
    </row>
    <row r="45" spans="1:9" ht="15.75">
      <c r="A45" s="25" t="s">
        <v>64</v>
      </c>
      <c r="B45" s="26" t="s">
        <v>86</v>
      </c>
      <c r="C45" s="26"/>
      <c r="D45" s="26"/>
      <c r="E45" s="26"/>
      <c r="F45" s="26"/>
      <c r="G45" s="54">
        <f>G46+G50</f>
        <v>842.447</v>
      </c>
      <c r="H45" s="54">
        <f>H46+H50</f>
        <v>1126.447</v>
      </c>
      <c r="I45" s="63"/>
    </row>
    <row r="46" spans="1:8" ht="12.75">
      <c r="A46" s="24" t="s">
        <v>60</v>
      </c>
      <c r="B46" s="58" t="s">
        <v>86</v>
      </c>
      <c r="C46" s="59" t="s">
        <v>30</v>
      </c>
      <c r="D46" s="59" t="s">
        <v>20</v>
      </c>
      <c r="E46" s="59" t="s">
        <v>116</v>
      </c>
      <c r="F46" s="59" t="s">
        <v>51</v>
      </c>
      <c r="G46" s="62">
        <f>G47</f>
        <v>-1</v>
      </c>
      <c r="H46" s="62">
        <f>H47</f>
        <v>0</v>
      </c>
    </row>
    <row r="47" spans="1:8" ht="21.75">
      <c r="A47" s="65" t="s">
        <v>65</v>
      </c>
      <c r="B47" s="58" t="s">
        <v>86</v>
      </c>
      <c r="C47" s="59" t="s">
        <v>30</v>
      </c>
      <c r="D47" s="59" t="s">
        <v>20</v>
      </c>
      <c r="E47" s="59" t="s">
        <v>119</v>
      </c>
      <c r="F47" s="59" t="s">
        <v>51</v>
      </c>
      <c r="G47" s="62">
        <f>G48+G49</f>
        <v>-1</v>
      </c>
      <c r="H47" s="62">
        <f>H48+H49</f>
        <v>0</v>
      </c>
    </row>
    <row r="48" spans="1:8" ht="12.75">
      <c r="A48" s="64" t="s">
        <v>108</v>
      </c>
      <c r="B48" s="39" t="s">
        <v>86</v>
      </c>
      <c r="C48" s="40" t="s">
        <v>30</v>
      </c>
      <c r="D48" s="40" t="s">
        <v>20</v>
      </c>
      <c r="E48" s="40" t="s">
        <v>143</v>
      </c>
      <c r="F48" s="40" t="s">
        <v>107</v>
      </c>
      <c r="G48" s="40"/>
      <c r="H48" s="55"/>
    </row>
    <row r="49" spans="1:8" ht="12.75">
      <c r="A49" s="64" t="s">
        <v>108</v>
      </c>
      <c r="B49" s="39" t="s">
        <v>86</v>
      </c>
      <c r="C49" s="40" t="s">
        <v>30</v>
      </c>
      <c r="D49" s="40" t="s">
        <v>21</v>
      </c>
      <c r="E49" s="40" t="s">
        <v>138</v>
      </c>
      <c r="F49" s="40" t="s">
        <v>118</v>
      </c>
      <c r="G49" s="40" t="s">
        <v>178</v>
      </c>
      <c r="H49" s="55"/>
    </row>
    <row r="50" spans="1:8" ht="12.75">
      <c r="A50" s="24" t="s">
        <v>60</v>
      </c>
      <c r="B50" s="39" t="s">
        <v>86</v>
      </c>
      <c r="C50" s="40" t="s">
        <v>30</v>
      </c>
      <c r="D50" s="40" t="s">
        <v>21</v>
      </c>
      <c r="E50" s="40"/>
      <c r="F50" s="40"/>
      <c r="G50" s="62">
        <f>G52+G54+G55+G56+G58+G59+G60+G57+G53+G51</f>
        <v>843.447</v>
      </c>
      <c r="H50" s="62">
        <f>H52+H54+H55+H56+H58+H59+H60+H57+H53+H51</f>
        <v>1126.447</v>
      </c>
    </row>
    <row r="51" spans="1:8" ht="22.5">
      <c r="A51" s="64" t="s">
        <v>110</v>
      </c>
      <c r="B51" s="39" t="s">
        <v>86</v>
      </c>
      <c r="C51" s="40" t="s">
        <v>30</v>
      </c>
      <c r="D51" s="40" t="s">
        <v>21</v>
      </c>
      <c r="E51" s="40" t="s">
        <v>138</v>
      </c>
      <c r="F51" s="40" t="s">
        <v>106</v>
      </c>
      <c r="G51" s="40" t="s">
        <v>192</v>
      </c>
      <c r="H51" s="55">
        <v>1033.847</v>
      </c>
    </row>
    <row r="52" spans="1:8" ht="22.5">
      <c r="A52" s="64" t="s">
        <v>110</v>
      </c>
      <c r="B52" s="39" t="s">
        <v>86</v>
      </c>
      <c r="C52" s="40" t="s">
        <v>30</v>
      </c>
      <c r="D52" s="40" t="s">
        <v>21</v>
      </c>
      <c r="E52" s="40" t="s">
        <v>138</v>
      </c>
      <c r="F52" s="40" t="s">
        <v>107</v>
      </c>
      <c r="G52" s="40"/>
      <c r="H52" s="55">
        <v>10</v>
      </c>
    </row>
    <row r="53" spans="1:8" ht="22.5">
      <c r="A53" s="64" t="s">
        <v>110</v>
      </c>
      <c r="B53" s="39" t="s">
        <v>86</v>
      </c>
      <c r="C53" s="40" t="s">
        <v>30</v>
      </c>
      <c r="D53" s="40" t="s">
        <v>21</v>
      </c>
      <c r="E53" s="40" t="s">
        <v>119</v>
      </c>
      <c r="F53" s="40" t="s">
        <v>106</v>
      </c>
      <c r="G53" s="55">
        <v>2.6</v>
      </c>
      <c r="H53" s="55">
        <v>2.6</v>
      </c>
    </row>
    <row r="54" spans="1:8" ht="22.5">
      <c r="A54" s="64" t="s">
        <v>110</v>
      </c>
      <c r="B54" s="39" t="s">
        <v>86</v>
      </c>
      <c r="C54" s="40" t="s">
        <v>30</v>
      </c>
      <c r="D54" s="40" t="s">
        <v>21</v>
      </c>
      <c r="E54" s="40" t="s">
        <v>163</v>
      </c>
      <c r="F54" s="40" t="s">
        <v>106</v>
      </c>
      <c r="G54" s="55">
        <v>10</v>
      </c>
      <c r="H54" s="55">
        <v>10</v>
      </c>
    </row>
    <row r="55" spans="1:8" ht="22.5">
      <c r="A55" s="64" t="s">
        <v>110</v>
      </c>
      <c r="B55" s="39" t="s">
        <v>86</v>
      </c>
      <c r="C55" s="40" t="s">
        <v>30</v>
      </c>
      <c r="D55" s="40" t="s">
        <v>21</v>
      </c>
      <c r="E55" s="40" t="s">
        <v>185</v>
      </c>
      <c r="F55" s="40" t="s">
        <v>106</v>
      </c>
      <c r="G55" s="87">
        <v>70</v>
      </c>
      <c r="H55" s="87">
        <v>70</v>
      </c>
    </row>
    <row r="56" spans="1:8" ht="22.5">
      <c r="A56" s="64" t="s">
        <v>110</v>
      </c>
      <c r="B56" s="39" t="s">
        <v>86</v>
      </c>
      <c r="C56" s="40" t="s">
        <v>30</v>
      </c>
      <c r="D56" s="40" t="s">
        <v>21</v>
      </c>
      <c r="E56" s="40" t="s">
        <v>144</v>
      </c>
      <c r="F56" s="40" t="s">
        <v>134</v>
      </c>
      <c r="G56" s="40"/>
      <c r="H56" s="74"/>
    </row>
    <row r="57" spans="1:8" ht="12.75">
      <c r="A57" s="64" t="s">
        <v>108</v>
      </c>
      <c r="B57" s="39" t="s">
        <v>86</v>
      </c>
      <c r="C57" s="40" t="s">
        <v>30</v>
      </c>
      <c r="D57" s="40" t="s">
        <v>21</v>
      </c>
      <c r="E57" s="40" t="s">
        <v>152</v>
      </c>
      <c r="F57" s="40" t="s">
        <v>153</v>
      </c>
      <c r="G57" s="40"/>
      <c r="H57" s="55"/>
    </row>
    <row r="58" spans="1:8" ht="22.5">
      <c r="A58" s="64" t="s">
        <v>110</v>
      </c>
      <c r="B58" s="39" t="s">
        <v>86</v>
      </c>
      <c r="C58" s="40" t="s">
        <v>30</v>
      </c>
      <c r="D58" s="40" t="s">
        <v>21</v>
      </c>
      <c r="E58" s="40" t="s">
        <v>119</v>
      </c>
      <c r="F58" s="40" t="s">
        <v>106</v>
      </c>
      <c r="G58" s="40"/>
      <c r="H58" s="74"/>
    </row>
    <row r="59" spans="1:8" ht="22.5">
      <c r="A59" s="64" t="s">
        <v>110</v>
      </c>
      <c r="B59" s="39" t="s">
        <v>86</v>
      </c>
      <c r="C59" s="40" t="s">
        <v>30</v>
      </c>
      <c r="D59" s="40" t="s">
        <v>21</v>
      </c>
      <c r="E59" s="40" t="s">
        <v>151</v>
      </c>
      <c r="F59" s="40" t="s">
        <v>106</v>
      </c>
      <c r="G59" s="40"/>
      <c r="H59" s="74"/>
    </row>
    <row r="60" spans="1:8" ht="22.5">
      <c r="A60" s="64" t="s">
        <v>110</v>
      </c>
      <c r="B60" s="39" t="s">
        <v>86</v>
      </c>
      <c r="C60" s="40" t="s">
        <v>30</v>
      </c>
      <c r="D60" s="40" t="s">
        <v>21</v>
      </c>
      <c r="E60" s="40" t="s">
        <v>149</v>
      </c>
      <c r="F60" s="40" t="s">
        <v>106</v>
      </c>
      <c r="G60" s="40"/>
      <c r="H60" s="74"/>
    </row>
    <row r="61" spans="1:8" ht="15.75">
      <c r="A61" s="25" t="s">
        <v>145</v>
      </c>
      <c r="B61" s="58"/>
      <c r="C61" s="59"/>
      <c r="D61" s="59"/>
      <c r="E61" s="59"/>
      <c r="F61" s="59"/>
      <c r="G61" s="59"/>
      <c r="H61" s="54"/>
    </row>
    <row r="62" spans="1:8" ht="12.75">
      <c r="A62" s="64" t="s">
        <v>146</v>
      </c>
      <c r="B62" s="58" t="s">
        <v>86</v>
      </c>
      <c r="C62" s="59" t="s">
        <v>68</v>
      </c>
      <c r="D62" s="59" t="s">
        <v>18</v>
      </c>
      <c r="E62" s="59" t="s">
        <v>147</v>
      </c>
      <c r="F62" s="59" t="s">
        <v>148</v>
      </c>
      <c r="G62" s="59"/>
      <c r="H62" s="62"/>
    </row>
    <row r="63" spans="1:8" ht="12.75">
      <c r="A63" s="15"/>
      <c r="B63" s="39"/>
      <c r="C63" s="40"/>
      <c r="D63" s="40"/>
      <c r="E63" s="48"/>
      <c r="F63" s="48"/>
      <c r="G63" s="48"/>
      <c r="H63" s="57"/>
    </row>
    <row r="64" spans="1:8" ht="15.75">
      <c r="A64" s="25" t="s">
        <v>35</v>
      </c>
      <c r="B64" s="26"/>
      <c r="C64" s="26"/>
      <c r="D64" s="26"/>
      <c r="E64" s="26"/>
      <c r="F64" s="26"/>
      <c r="G64" s="73">
        <f>G45+G42+G39+G34+G33+G32+G28+G22+G7</f>
        <v>758.671</v>
      </c>
      <c r="H64" s="73">
        <f>H45+H42+H39+H34+H33+H32+H28+H22+H7</f>
        <v>4822.9710000000005</v>
      </c>
    </row>
  </sheetData>
  <sheetProtection/>
  <mergeCells count="3">
    <mergeCell ref="F1:H1"/>
    <mergeCell ref="A2:H2"/>
    <mergeCell ref="I6:I7"/>
  </mergeCells>
  <printOptions/>
  <pageMargins left="0.7874015748031497" right="0.4330708661417323" top="0.61" bottom="0.62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Пользователь Windows</cp:lastModifiedBy>
  <cp:lastPrinted>2022-02-25T09:26:02Z</cp:lastPrinted>
  <dcterms:created xsi:type="dcterms:W3CDTF">2005-10-31T07:03:47Z</dcterms:created>
  <dcterms:modified xsi:type="dcterms:W3CDTF">2022-02-25T09:26:31Z</dcterms:modified>
  <cp:category/>
  <cp:version/>
  <cp:contentType/>
  <cp:contentStatus/>
</cp:coreProperties>
</file>